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Opći dio" sheetId="1" r:id="rId1"/>
    <sheet name="Prihodi i primici" sheetId="2" r:id="rId2"/>
    <sheet name="Rashodi i izdaci" sheetId="3" r:id="rId3"/>
    <sheet name="Aktivnosti" sheetId="4" r:id="rId4"/>
  </sheets>
  <definedNames/>
  <calcPr fullCalcOnLoad="1"/>
</workbook>
</file>

<file path=xl/sharedStrings.xml><?xml version="1.0" encoding="utf-8"?>
<sst xmlns="http://schemas.openxmlformats.org/spreadsheetml/2006/main" count="661" uniqueCount="393">
  <si>
    <t>Bruto plaće</t>
  </si>
  <si>
    <t>Ostali rashodi za zaposlene</t>
  </si>
  <si>
    <t>Financijski rashodi</t>
  </si>
  <si>
    <t>R. br.</t>
  </si>
  <si>
    <t>Opis</t>
  </si>
  <si>
    <t>Doprinosi na plaću</t>
  </si>
  <si>
    <t>IZVJEŠTAJ O IZVRŠENJU  FINANCIJSKOG PLANA NPB DR. IVAN BARBOT POPOVAČA  1.1.-31.12.2021.</t>
  </si>
  <si>
    <t>OPĆI DIO</t>
  </si>
  <si>
    <t xml:space="preserve">Sažetak Računa prihoda i rashoda </t>
  </si>
  <si>
    <t>Izvršenje prethodne godine</t>
  </si>
  <si>
    <t>Plan tekuće godine</t>
  </si>
  <si>
    <t>Izvršenje tekuće godine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</si>
  <si>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</si>
  <si>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</si>
  <si>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</si>
  <si>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</si>
  <si>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</si>
  <si>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</si>
  <si>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</si>
  <si>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</si>
  <si>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</si>
  <si>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</si>
  <si>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</si>
  <si>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</si>
  <si>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</si>
  <si>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PRIHODI I PRIMICI PO EKONOMSKOJ KLASIFIKACIJI</t>
  </si>
  <si>
    <t>Konto</t>
  </si>
  <si>
    <t>Ostvarenje/izvršenje 2020</t>
  </si>
  <si>
    <t xml:space="preserve">Plan 2021. </t>
  </si>
  <si>
    <t>1. Rebalans</t>
  </si>
  <si>
    <t>2. Rebalans</t>
  </si>
  <si>
    <t>Ostavarenje/Izvršenje 2021.</t>
  </si>
  <si>
    <t xml:space="preserve">Indeks </t>
  </si>
  <si>
    <t>Indeks</t>
  </si>
  <si>
    <t>9=8/4*100</t>
  </si>
  <si>
    <t>10=8/7*100</t>
  </si>
  <si>
    <t>Prihodi poslovanja</t>
  </si>
  <si>
    <t>Pomoći iz inozemstva i od subjekata unutar općeg proračuna</t>
  </si>
  <si>
    <t>Pomoći od izvanprorač korisnika</t>
  </si>
  <si>
    <t>5</t>
  </si>
  <si>
    <t>Kapitalna pomoć pror.korisnika od proračuna koji im nije nadležan</t>
  </si>
  <si>
    <t>Pomoći temeljem prijenosa                  EU sredstava</t>
  </si>
  <si>
    <t>Prihodi od imovine</t>
  </si>
  <si>
    <t>Prihodi od financijske imovine</t>
  </si>
  <si>
    <t>Prihodi od upravnih i admin</t>
  </si>
  <si>
    <t>Prihodi po posebnim propisima</t>
  </si>
  <si>
    <t>Prihodi od prodaje proizvoda i robe</t>
  </si>
  <si>
    <t>Donacije</t>
  </si>
  <si>
    <t>Prihodi od proračuna</t>
  </si>
  <si>
    <t>Prihodi za financiranje rashoda poslovanja</t>
  </si>
  <si>
    <t>Prihodi od HZZO na temelju ugovornih obveza</t>
  </si>
  <si>
    <t>Kazne, upravne mjere i ostali prihodi</t>
  </si>
  <si>
    <t>Ostali prihodi</t>
  </si>
  <si>
    <t>Prihodi od prodaje nefinancijske imovine</t>
  </si>
  <si>
    <t>Prihodi od prodaje proizv. dugot. imov.</t>
  </si>
  <si>
    <t>Prihodi od prodaje građevinskih objekata</t>
  </si>
  <si>
    <t>Prihodi od prodaje prijevoznih sredstava</t>
  </si>
  <si>
    <t>Primici od financijske imovine</t>
  </si>
  <si>
    <t>Primici od zaduživanja</t>
  </si>
  <si>
    <t>Kratkoročna pozamica od žup. Proračuna</t>
  </si>
  <si>
    <t>UKUPNI PRIHODI</t>
  </si>
  <si>
    <t>RASHODI I IZDACI</t>
  </si>
  <si>
    <t>PO EKONOMSKOJ KLASIFIKACIJI</t>
  </si>
  <si>
    <t>R.B.</t>
  </si>
  <si>
    <t>Ostvarenje/Izvršenje 2020.</t>
  </si>
  <si>
    <t>Ostvarenje/Izvršenje 2021.</t>
  </si>
  <si>
    <t>Rashodi poslovanja</t>
  </si>
  <si>
    <t>RASHODI ZA ZAPOSLENE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</si>
  <si>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</si>
  <si>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</si>
  <si>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</si>
  <si>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</si>
  <si>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</si>
  <si>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</si>
  <si>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Kamate na kredite i zajmove</t>
  </si>
  <si>
    <t>Ostali financijski rashodi</t>
  </si>
  <si>
    <t>Ostale naknade iz proračuna</t>
  </si>
  <si>
    <t>Kazne i penali</t>
  </si>
  <si>
    <t>RASHODI ZA NABAVU OPREME</t>
  </si>
  <si>
    <t>Građevinski objekti</t>
  </si>
  <si>
    <t>Postrojenja i oprema</t>
  </si>
  <si>
    <t>Prijevozna sredstva</t>
  </si>
  <si>
    <t>Ulaganja u računalne programe</t>
  </si>
  <si>
    <t>Dodatna ulaganja</t>
  </si>
  <si>
    <t>Dodatna ulaganja na građ. objektima</t>
  </si>
  <si>
    <t>Dodatna ulaganja na postrojenjima i opremi</t>
  </si>
  <si>
    <t>Dodatna ulaganja na prijevoznim sredstvima</t>
  </si>
  <si>
    <t>Dodatna ulaganja za ostalu nef. imovinu</t>
  </si>
  <si>
    <t>Otplata glavnice po fin. leasingu</t>
  </si>
  <si>
    <t>Otplata pozamice</t>
  </si>
  <si>
    <t>Manjak prihoda za pokriti</t>
  </si>
  <si>
    <t>UKUPNO RASHODI</t>
  </si>
  <si>
    <t>NPB DR. IVAN BARBOT POPOVAČA</t>
  </si>
  <si>
    <t>Dodatna ulaganja na građevinskim objektima</t>
  </si>
  <si>
    <t>Manjak prihoda</t>
  </si>
  <si>
    <t>Jelengradska 1</t>
  </si>
  <si>
    <t>OIB: 76024026802</t>
  </si>
  <si>
    <t>IZVRŠENJE FINANCIJSKOG PLANA PO AKTIVNOSTIMA, PROGRAMIMA I IZVORIMA</t>
  </si>
  <si>
    <t>1.1. - 31.12.2021.</t>
  </si>
  <si>
    <t>KONTO</t>
  </si>
  <si>
    <t>POZICIJA</t>
  </si>
  <si>
    <t>VRSTA RASHODA / IZDATAKA</t>
  </si>
  <si>
    <t>PLAN 2021.</t>
  </si>
  <si>
    <t>IZVRŠENO</t>
  </si>
  <si>
    <t>INDEKS</t>
  </si>
  <si>
    <t>Podglava 29236 NEUROPSIHIJATRIJSKA BOLNICA DR.I.BARBOT POPOVAČA</t>
  </si>
  <si>
    <t>Izvor  4.3.2 PRIHODI ZA POSEBNE NAMJENE HZZO-PK</t>
  </si>
  <si>
    <t>9</t>
  </si>
  <si>
    <t>Vlastiti izvori Vlastiti izvori</t>
  </si>
  <si>
    <t>92</t>
  </si>
  <si>
    <t>Rezultat poslovanja Rezultat poslovanja</t>
  </si>
  <si>
    <t>922</t>
  </si>
  <si>
    <t>Višak/manjak prihoda Višak/manjak prihoda</t>
  </si>
  <si>
    <t>9222</t>
  </si>
  <si>
    <t>R3109</t>
  </si>
  <si>
    <t>Izvor  5.2.2 POMOĆI-PK</t>
  </si>
  <si>
    <t>R3924</t>
  </si>
  <si>
    <t>Glavni program A03 DJELATNOST UPRAVNOG ODJELA ZA ZDRAVSTVO, SOCIJALNU SKRB I HRVATSKE BRANITELJE</t>
  </si>
  <si>
    <t>Program 1001 Program javnih potreba u zdravstvu</t>
  </si>
  <si>
    <t>Aktivnost A100003 Povećani zdravstveni standard</t>
  </si>
  <si>
    <t>Izvor  1.1. OPĆI PRIHODI I PRIMICI</t>
  </si>
  <si>
    <t>3</t>
  </si>
  <si>
    <t>Rashodi poslovanja Rashodi poslovanja</t>
  </si>
  <si>
    <t>32</t>
  </si>
  <si>
    <t>Materijalni rashodi Materijalni rashodi</t>
  </si>
  <si>
    <t>323</t>
  </si>
  <si>
    <t>Rashodi za usluge Rashodi za usluge</t>
  </si>
  <si>
    <t>3239</t>
  </si>
  <si>
    <t>R4101</t>
  </si>
  <si>
    <t>Ostale usluge</t>
  </si>
  <si>
    <t>Aktivnost A100008 Program psiho i socioterapije branitelja oboljelih od PTSP-a i čl.obitelji</t>
  </si>
  <si>
    <t>31</t>
  </si>
  <si>
    <t>Rashodi za zaposlene Rashodi za zaposlene</t>
  </si>
  <si>
    <t>311</t>
  </si>
  <si>
    <t>Plaće (Bruto) Plaće (Bruto)</t>
  </si>
  <si>
    <t>3111</t>
  </si>
  <si>
    <t>R1863</t>
  </si>
  <si>
    <t>Plaće za redovan rad</t>
  </si>
  <si>
    <t>313</t>
  </si>
  <si>
    <t>Doprinosi na plaće Doprinosi na plaće</t>
  </si>
  <si>
    <t>3132</t>
  </si>
  <si>
    <t>R1864</t>
  </si>
  <si>
    <t>Doprinosi za obvezno zdravstveno osiguranje</t>
  </si>
  <si>
    <t>Aktivnost A100025 Redovna djelatnost-Potres</t>
  </si>
  <si>
    <t>Izvor  1.5. OPĆI PRIHODI DOMOVI ZA STARIJE I NEMOĆNE</t>
  </si>
  <si>
    <t>R4101-1</t>
  </si>
  <si>
    <t>Program 1002 Minimalni financijski standard- zdravstvo</t>
  </si>
  <si>
    <t>Aktivnost A100001 Financiranje održavanja zdravstvenih ustanova</t>
  </si>
  <si>
    <t>Izvor  1.6. OPĆI PRIHODI ZDRAVSTVO</t>
  </si>
  <si>
    <t>3232</t>
  </si>
  <si>
    <t>R1866</t>
  </si>
  <si>
    <t>Usluge tekućeg i investicijskog održavanja</t>
  </si>
  <si>
    <t>3238</t>
  </si>
  <si>
    <t>R3776</t>
  </si>
  <si>
    <t>Računalne usluge</t>
  </si>
  <si>
    <t>Kapitalni projekt K100002 Financiranje ulaganja u zdravstvene ustanove</t>
  </si>
  <si>
    <t>4</t>
  </si>
  <si>
    <t>Rashodi za nabavu nefinancijske imovine Rashodi za nabavu nefinancijske imovine</t>
  </si>
  <si>
    <t>42</t>
  </si>
  <si>
    <t>Rashodi za nabavu proizvedene dugotrajne imovine Rashodi za nabavu proizvedene dugotrajne imovine</t>
  </si>
  <si>
    <t>422</t>
  </si>
  <si>
    <t>Postrojenja i oprema Postrojenja i oprema</t>
  </si>
  <si>
    <t>4221</t>
  </si>
  <si>
    <t>R3777</t>
  </si>
  <si>
    <t>Uredska oprema i namještaj</t>
  </si>
  <si>
    <t>4223</t>
  </si>
  <si>
    <t>R3515</t>
  </si>
  <si>
    <t>Oprema za održavanje i zaštitu</t>
  </si>
  <si>
    <t>4224</t>
  </si>
  <si>
    <t>R1867</t>
  </si>
  <si>
    <t>Medicinska i laboratorijska oprema</t>
  </si>
  <si>
    <t>4227</t>
  </si>
  <si>
    <t>R1907-6</t>
  </si>
  <si>
    <t>Uređaji, strojevi i oprema za ostale namjene</t>
  </si>
  <si>
    <t>423</t>
  </si>
  <si>
    <t>Prijevozna sredstva Prijevozna sredstva</t>
  </si>
  <si>
    <t>4231</t>
  </si>
  <si>
    <t>R1907-7</t>
  </si>
  <si>
    <t>Prijevozna sredstva u cestovnom prometu</t>
  </si>
  <si>
    <t>426</t>
  </si>
  <si>
    <t>Nematerijalna proizvedena imovina Nematerijalna proizvedena imovina</t>
  </si>
  <si>
    <t>4262</t>
  </si>
  <si>
    <t>R1868</t>
  </si>
  <si>
    <t>45</t>
  </si>
  <si>
    <t xml:space="preserve">Rashodi za dodatna ulaganja na nefinancijskoj imovini Rashodi za dodatna ulaganja na nefinancijskoj </t>
  </si>
  <si>
    <t>451</t>
  </si>
  <si>
    <t>Dodatna ulaganja na građevinskim objektima Dodatna ulaganja na građevinskim objektima</t>
  </si>
  <si>
    <t>4511</t>
  </si>
  <si>
    <t>R1869</t>
  </si>
  <si>
    <t>Program 1003 Zdravstvene ustanove</t>
  </si>
  <si>
    <t>Aktivnost A100001 Redovna djelatnost-zdravstvene ustanove</t>
  </si>
  <si>
    <t>Izvor  3.1.1 VLASTITI PRIHODI-PK</t>
  </si>
  <si>
    <t>322</t>
  </si>
  <si>
    <t>Rashodi za materijal i energiju Rashodi za materijal i energiju</t>
  </si>
  <si>
    <t>3222</t>
  </si>
  <si>
    <t>R1870</t>
  </si>
  <si>
    <t>Materijal i sirovine</t>
  </si>
  <si>
    <t>3223</t>
  </si>
  <si>
    <t>R1871</t>
  </si>
  <si>
    <t>Energija</t>
  </si>
  <si>
    <t>3234</t>
  </si>
  <si>
    <t>R4419</t>
  </si>
  <si>
    <t>Komunalne usluge</t>
  </si>
  <si>
    <t>34</t>
  </si>
  <si>
    <t>Financijski rashodi Financijski rashodi</t>
  </si>
  <si>
    <t>343</t>
  </si>
  <si>
    <t>Ostali financijski rashodi Ostali financijski rashodi</t>
  </si>
  <si>
    <t>3433</t>
  </si>
  <si>
    <t>R1906-2</t>
  </si>
  <si>
    <t>Zatezne kamate</t>
  </si>
  <si>
    <t>R3913</t>
  </si>
  <si>
    <t>R4234</t>
  </si>
  <si>
    <t>4225</t>
  </si>
  <si>
    <t>R3914</t>
  </si>
  <si>
    <t>Instrumenti, uređaji i strojevi</t>
  </si>
  <si>
    <t>R3916</t>
  </si>
  <si>
    <t>R3917</t>
  </si>
  <si>
    <t>R3920</t>
  </si>
  <si>
    <t>452</t>
  </si>
  <si>
    <t>Dodatna ulaganja na postrojenjima i opremi Dodatna ulaganja na postrojenjima i opremi</t>
  </si>
  <si>
    <t>4521</t>
  </si>
  <si>
    <t>R3921</t>
  </si>
  <si>
    <t>454</t>
  </si>
  <si>
    <t>Dodatna ulaganja za ostalu nefinancijsku imovinu Dodatna ulaganja za ostalu nefinancijsku imovinu</t>
  </si>
  <si>
    <t>4541</t>
  </si>
  <si>
    <t>R3922</t>
  </si>
  <si>
    <t>Dodatna ulaganja za ostalu nefinancijsku imovinu</t>
  </si>
  <si>
    <t>R1877</t>
  </si>
  <si>
    <t>3112</t>
  </si>
  <si>
    <t>R1877-1</t>
  </si>
  <si>
    <t>Plaće u naravi</t>
  </si>
  <si>
    <t>3113</t>
  </si>
  <si>
    <t>R1878</t>
  </si>
  <si>
    <t>Plaće za prekovremeni rad</t>
  </si>
  <si>
    <t>3114</t>
  </si>
  <si>
    <t>R1879</t>
  </si>
  <si>
    <t>Plaće za posebne uvjete rada</t>
  </si>
  <si>
    <t>312</t>
  </si>
  <si>
    <t>Ostali rashodi za zaposlene Ostali rashodi za zaposlene</t>
  </si>
  <si>
    <t>3121</t>
  </si>
  <si>
    <t>R1880</t>
  </si>
  <si>
    <t>R1881</t>
  </si>
  <si>
    <t>321</t>
  </si>
  <si>
    <t>Naknade troškova zaposlenima Naknade troškova zaposlenima</t>
  </si>
  <si>
    <t>3211</t>
  </si>
  <si>
    <t>R1883</t>
  </si>
  <si>
    <t>Službena putovanja</t>
  </si>
  <si>
    <t>3212</t>
  </si>
  <si>
    <t>R1884</t>
  </si>
  <si>
    <t>Naknade za prijevoz, za rad na terenu i odvojeni život</t>
  </si>
  <si>
    <t>3213</t>
  </si>
  <si>
    <t>R1885</t>
  </si>
  <si>
    <t>Stručno usavršavanje zaposlenika</t>
  </si>
  <si>
    <t>3221</t>
  </si>
  <si>
    <t>R1886</t>
  </si>
  <si>
    <t>Uredski materijal i ostali materijalni rashodi</t>
  </si>
  <si>
    <t>R1887</t>
  </si>
  <si>
    <t>R1888</t>
  </si>
  <si>
    <t>3224</t>
  </si>
  <si>
    <t>R1889</t>
  </si>
  <si>
    <t>Materijal i dijelovi za tekuće i investicijsko održavanje</t>
  </si>
  <si>
    <t>3225</t>
  </si>
  <si>
    <t>R1890</t>
  </si>
  <si>
    <t>Sitni inventar i auto gume</t>
  </si>
  <si>
    <t>3227</t>
  </si>
  <si>
    <t>R1891</t>
  </si>
  <si>
    <t>Službena, radna i zaštitna odjeća i obuća</t>
  </si>
  <si>
    <t>3231</t>
  </si>
  <si>
    <t>R1892</t>
  </si>
  <si>
    <t>Usluge telefona, pošte i prijevoza</t>
  </si>
  <si>
    <t>R1893</t>
  </si>
  <si>
    <t>3233</t>
  </si>
  <si>
    <t>R1894</t>
  </si>
  <si>
    <t>Usluge promidžbe i informiranja</t>
  </si>
  <si>
    <t>R1895</t>
  </si>
  <si>
    <t>3235</t>
  </si>
  <si>
    <t>R1896</t>
  </si>
  <si>
    <t>Zakupnine i najamnine</t>
  </si>
  <si>
    <t>3236</t>
  </si>
  <si>
    <t>R1897</t>
  </si>
  <si>
    <t>Zdravstvene i veterinarske usluge</t>
  </si>
  <si>
    <t>3237</t>
  </si>
  <si>
    <t>R1898</t>
  </si>
  <si>
    <t>Intelektualne i osobne usluge</t>
  </si>
  <si>
    <t>R1899</t>
  </si>
  <si>
    <t>R1900</t>
  </si>
  <si>
    <t>324</t>
  </si>
  <si>
    <t>Naknade troškova osobama izvan radnog odnosa Naknade troškova osobama izvan radnog odnosa</t>
  </si>
  <si>
    <t>3241</t>
  </si>
  <si>
    <t>R1901</t>
  </si>
  <si>
    <t>329</t>
  </si>
  <si>
    <t>Ostali nespomenuti rashodi poslovanja Ostali nespomenuti rashodi poslovanja</t>
  </si>
  <si>
    <t>3291</t>
  </si>
  <si>
    <t>R1902</t>
  </si>
  <si>
    <t>Naknade za rad predstavničkih i izvršnih tijela, povjerenstava i slično</t>
  </si>
  <si>
    <t>3292</t>
  </si>
  <si>
    <t>R1903</t>
  </si>
  <si>
    <t>Premije osiguranja</t>
  </si>
  <si>
    <t>3293</t>
  </si>
  <si>
    <t>R1904</t>
  </si>
  <si>
    <t>Reprezentacija</t>
  </si>
  <si>
    <t>3294</t>
  </si>
  <si>
    <t>R1905</t>
  </si>
  <si>
    <t>Članarine i norme</t>
  </si>
  <si>
    <t>3295</t>
  </si>
  <si>
    <t>R1908-3</t>
  </si>
  <si>
    <t>Pristojbe i naknade</t>
  </si>
  <si>
    <t>3296</t>
  </si>
  <si>
    <t>R1876</t>
  </si>
  <si>
    <t>Troškovi sudskih postupaka</t>
  </si>
  <si>
    <t>3299</t>
  </si>
  <si>
    <t>R1906</t>
  </si>
  <si>
    <t>342</t>
  </si>
  <si>
    <t>Kamate za primljene kredite i zajmove Kamate za primljene kredite i zajmove</t>
  </si>
  <si>
    <t>3423</t>
  </si>
  <si>
    <t>R1876-1</t>
  </si>
  <si>
    <t>Kamate za primljene kredite i zajmove od kreditnih i ostalih financijskih institucija izvan javnog s</t>
  </si>
  <si>
    <t>3431</t>
  </si>
  <si>
    <t>R3521</t>
  </si>
  <si>
    <t>Bankarske usluge i usluge platnog prometa</t>
  </si>
  <si>
    <t>R3522</t>
  </si>
  <si>
    <t>37</t>
  </si>
  <si>
    <t>Naknade građanima i kućanstvima na temelju osiguranja i druge naknade Naknade građanima i kućanstvim</t>
  </si>
  <si>
    <t>372</t>
  </si>
  <si>
    <t>Ostale naknade građanima i kućanstvima iz proračuna Ostale naknade građanima i kućanstvima iz prorač</t>
  </si>
  <si>
    <t>3721</t>
  </si>
  <si>
    <t>R1907</t>
  </si>
  <si>
    <t>Naknade građanima i kućanstvima u novcu</t>
  </si>
  <si>
    <t>421</t>
  </si>
  <si>
    <t>Građevinski objekti Građevinski objekti</t>
  </si>
  <si>
    <t>4212</t>
  </si>
  <si>
    <t>R1910</t>
  </si>
  <si>
    <t>Poslovni objekti</t>
  </si>
  <si>
    <t>4214</t>
  </si>
  <si>
    <t>R1910-2</t>
  </si>
  <si>
    <t>Ostali građevinski objekti</t>
  </si>
  <si>
    <t>R1910-1</t>
  </si>
  <si>
    <t>4222</t>
  </si>
  <si>
    <t>R1907-2</t>
  </si>
  <si>
    <t>Komunikacijska oprema</t>
  </si>
  <si>
    <t>R1907-1</t>
  </si>
  <si>
    <t>R1876-3</t>
  </si>
  <si>
    <t>R3925</t>
  </si>
  <si>
    <t>R1876-4</t>
  </si>
  <si>
    <t>R1910-3</t>
  </si>
  <si>
    <t>R1907-9</t>
  </si>
  <si>
    <t>R1907-3</t>
  </si>
  <si>
    <t>453</t>
  </si>
  <si>
    <t>Dodatna ulaganja na prijevoznim sredstvima Dodatna ulaganja na prijevoznim sredstvima</t>
  </si>
  <si>
    <t>4531</t>
  </si>
  <si>
    <t>R1907-12</t>
  </si>
  <si>
    <t>R1907-11</t>
  </si>
  <si>
    <t>Izdaci za financijsku imovinu i otplate zajmova Izdaci za financijsku imovinu i otplate zajmova</t>
  </si>
  <si>
    <t>54</t>
  </si>
  <si>
    <t>Izdaci za otplatu glavnice primljenih kredita i zajmova Izdaci za otplatu glavnice primljenih kredit</t>
  </si>
  <si>
    <t>544</t>
  </si>
  <si>
    <t xml:space="preserve">Otplata glavnice primljenih kredita i zajmova od kreditnih i ostalih financijskih institucija izvan </t>
  </si>
  <si>
    <t>5443</t>
  </si>
  <si>
    <t>R4233</t>
  </si>
  <si>
    <t>Otplata glavnice primljenih kredita od tuzemnih kreditnih institucija izvan javnog sektora</t>
  </si>
  <si>
    <t>547</t>
  </si>
  <si>
    <t>Otplata glavnice primljenih zajmova od drugih razina vlasti Otplata glavnice primljenih zajmova od d</t>
  </si>
  <si>
    <t>5472</t>
  </si>
  <si>
    <t>R4420</t>
  </si>
  <si>
    <t>Otplata glavnice primljenih zajmova od županijskih proračuna</t>
  </si>
  <si>
    <t>Izvor  5.2.1 POMOĆI-HZZ-PK</t>
  </si>
  <si>
    <t>R1909-2</t>
  </si>
  <si>
    <t>R1909-3</t>
  </si>
  <si>
    <t>R1909-4</t>
  </si>
  <si>
    <t>R1909-1</t>
  </si>
  <si>
    <t>R1909-5</t>
  </si>
  <si>
    <t>Izvor  6.1.1 TEKUĆE DONACIJE-PK</t>
  </si>
  <si>
    <t>R1911</t>
  </si>
  <si>
    <t>Izvor  6.2.1 KAPITALNE DONACIJA -PK</t>
  </si>
  <si>
    <t>R1911-2</t>
  </si>
  <si>
    <t>R4210</t>
  </si>
  <si>
    <t>R1911-1</t>
  </si>
  <si>
    <t>Izvor  7.1.1 PRIHODI OD PRODAJE NEFINANCIJSKE IMOVINE-PK</t>
  </si>
  <si>
    <t>R1908-2</t>
  </si>
  <si>
    <t>R1909</t>
  </si>
  <si>
    <t>R1876-2</t>
  </si>
  <si>
    <t>Aktivnost A100014 Rad izolacijske jedinice za potrebe Sisačko-moslavačke županije</t>
  </si>
  <si>
    <t>R4008</t>
  </si>
  <si>
    <t>R4009</t>
  </si>
  <si>
    <t>R4010</t>
  </si>
  <si>
    <t>R4011</t>
  </si>
  <si>
    <t>R4012</t>
  </si>
  <si>
    <t>R4013</t>
  </si>
  <si>
    <t>R4007</t>
  </si>
  <si>
    <t>Kapitalni projekt K100017 Ulaganja u objekte zdravstva - POTRES</t>
  </si>
  <si>
    <t>Izvor  5.2.  POMOĆI IZ DRŽAVNOG PRORAČUNA</t>
  </si>
  <si>
    <t>R3977</t>
  </si>
  <si>
    <t>R3976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</si>
</sst>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_ ;[Red]\-#,##0\ "/>
    <numFmt numFmtId="165" formatCode="#,##0.00_ ;[Red]\-#,##0.00\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Calibri"/>
      <family val="2"/>
    </font>
    <font>
      <sz val="14"/>
      <color indexed="8"/>
      <name val="Calibri"/>
      <family val="2"/>
    </font>
    <font>
      <b/>
      <sz val="11.9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quotePrefix="1">
      <alignment horizontal="left" wrapText="1"/>
    </xf>
    <xf numFmtId="0" fontId="25" fillId="0" borderId="11" xfId="0" applyFont="1" applyBorder="1" applyAlignment="1" quotePrefix="1">
      <alignment horizontal="left" wrapText="1"/>
    </xf>
    <xf numFmtId="0" fontId="25" fillId="0" borderId="11" xfId="0" applyFont="1" applyBorder="1" applyAlignment="1" quotePrefix="1">
      <alignment horizontal="center" wrapText="1"/>
    </xf>
    <xf numFmtId="0" fontId="25" fillId="0" borderId="11" xfId="0" applyNumberFormat="1" applyFont="1" applyFill="1" applyBorder="1" applyAlignment="1" applyProtection="1" quotePrefix="1">
      <alignment horizontal="left"/>
      <protection/>
    </xf>
    <xf numFmtId="0" fontId="25" fillId="0" borderId="12" xfId="0" applyNumberFormat="1" applyFont="1" applyFill="1" applyBorder="1" applyAlignment="1" applyProtection="1">
      <alignment horizontal="center" wrapText="1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3" fontId="25" fillId="2" borderId="12" xfId="0" applyNumberFormat="1" applyFont="1" applyFill="1" applyBorder="1" applyAlignment="1">
      <alignment horizontal="right"/>
    </xf>
    <xf numFmtId="3" fontId="25" fillId="33" borderId="12" xfId="0" applyNumberFormat="1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0" fontId="26" fillId="2" borderId="10" xfId="0" applyFont="1" applyFill="1" applyBorder="1" applyAlignment="1">
      <alignment horizontal="left"/>
    </xf>
    <xf numFmtId="0" fontId="27" fillId="2" borderId="11" xfId="0" applyNumberFormat="1" applyFont="1" applyFill="1" applyBorder="1" applyAlignment="1" applyProtection="1">
      <alignment/>
      <protection/>
    </xf>
    <xf numFmtId="3" fontId="25" fillId="0" borderId="12" xfId="0" applyNumberFormat="1" applyFont="1" applyBorder="1" applyAlignment="1">
      <alignment horizontal="right"/>
    </xf>
    <xf numFmtId="3" fontId="25" fillId="2" borderId="12" xfId="0" applyNumberFormat="1" applyFont="1" applyFill="1" applyBorder="1" applyAlignment="1" applyProtection="1">
      <alignment horizontal="right" wrapText="1"/>
      <protection/>
    </xf>
    <xf numFmtId="3" fontId="25" fillId="34" borderId="10" xfId="0" applyNumberFormat="1" applyFont="1" applyFill="1" applyBorder="1" applyAlignment="1" quotePrefix="1">
      <alignment horizontal="right"/>
    </xf>
    <xf numFmtId="3" fontId="25" fillId="34" borderId="12" xfId="0" applyNumberFormat="1" applyFont="1" applyFill="1" applyBorder="1" applyAlignment="1" applyProtection="1">
      <alignment horizontal="right" wrapText="1"/>
      <protection/>
    </xf>
    <xf numFmtId="3" fontId="25" fillId="2" borderId="10" xfId="0" applyNumberFormat="1" applyFont="1" applyFill="1" applyBorder="1" applyAlignment="1" quotePrefix="1">
      <alignment horizontal="right"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left" vertical="center"/>
    </xf>
    <xf numFmtId="3" fontId="3" fillId="36" borderId="15" xfId="0" applyNumberFormat="1" applyFont="1" applyFill="1" applyBorder="1" applyAlignment="1">
      <alignment horizontal="right" vertical="center"/>
    </xf>
    <xf numFmtId="3" fontId="3" fillId="36" borderId="17" xfId="0" applyNumberFormat="1" applyFont="1" applyFill="1" applyBorder="1" applyAlignment="1">
      <alignment horizontal="right" vertical="center"/>
    </xf>
    <xf numFmtId="3" fontId="3" fillId="36" borderId="16" xfId="0" applyNumberFormat="1" applyFont="1" applyFill="1" applyBorder="1" applyAlignment="1">
      <alignment horizontal="right" vertical="center"/>
    </xf>
    <xf numFmtId="4" fontId="3" fillId="36" borderId="17" xfId="0" applyNumberFormat="1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horizontal="left" vertical="center" wrapText="1"/>
    </xf>
    <xf numFmtId="3" fontId="3" fillId="35" borderId="15" xfId="0" applyNumberFormat="1" applyFont="1" applyFill="1" applyBorder="1" applyAlignment="1">
      <alignment horizontal="right" vertical="center"/>
    </xf>
    <xf numFmtId="3" fontId="3" fillId="35" borderId="17" xfId="0" applyNumberFormat="1" applyFont="1" applyFill="1" applyBorder="1" applyAlignment="1">
      <alignment horizontal="right" vertical="center"/>
    </xf>
    <xf numFmtId="3" fontId="3" fillId="35" borderId="16" xfId="0" applyNumberFormat="1" applyFont="1" applyFill="1" applyBorder="1" applyAlignment="1">
      <alignment horizontal="right" vertical="center"/>
    </xf>
    <xf numFmtId="4" fontId="3" fillId="35" borderId="17" xfId="0" applyNumberFormat="1" applyFont="1" applyFill="1" applyBorder="1" applyAlignment="1">
      <alignment horizontal="right" vertical="center"/>
    </xf>
    <xf numFmtId="49" fontId="3" fillId="35" borderId="15" xfId="0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horizontal="center" vertical="top"/>
    </xf>
    <xf numFmtId="0" fontId="3" fillId="35" borderId="15" xfId="0" applyFont="1" applyFill="1" applyBorder="1" applyAlignment="1">
      <alignment vertical="top" wrapText="1"/>
    </xf>
    <xf numFmtId="3" fontId="3" fillId="35" borderId="15" xfId="0" applyNumberFormat="1" applyFont="1" applyFill="1" applyBorder="1" applyAlignment="1">
      <alignment horizontal="right" vertical="top" wrapText="1"/>
    </xf>
    <xf numFmtId="3" fontId="3" fillId="35" borderId="17" xfId="0" applyNumberFormat="1" applyFont="1" applyFill="1" applyBorder="1" applyAlignment="1">
      <alignment horizontal="right" vertical="top" wrapText="1"/>
    </xf>
    <xf numFmtId="3" fontId="3" fillId="35" borderId="16" xfId="0" applyNumberFormat="1" applyFont="1" applyFill="1" applyBorder="1" applyAlignment="1">
      <alignment horizontal="right" vertical="top" wrapText="1"/>
    </xf>
    <xf numFmtId="0" fontId="3" fillId="35" borderId="15" xfId="0" applyFont="1" applyFill="1" applyBorder="1" applyAlignment="1">
      <alignment horizontal="center" vertical="center" wrapText="1"/>
    </xf>
    <xf numFmtId="3" fontId="3" fillId="35" borderId="15" xfId="0" applyNumberFormat="1" applyFont="1" applyFill="1" applyBorder="1" applyAlignment="1">
      <alignment horizontal="right" vertical="center" wrapText="1"/>
    </xf>
    <xf numFmtId="3" fontId="3" fillId="35" borderId="17" xfId="0" applyNumberFormat="1" applyFont="1" applyFill="1" applyBorder="1" applyAlignment="1">
      <alignment horizontal="right" vertical="center" wrapText="1"/>
    </xf>
    <xf numFmtId="3" fontId="3" fillId="35" borderId="16" xfId="0" applyNumberFormat="1" applyFont="1" applyFill="1" applyBorder="1" applyAlignment="1">
      <alignment horizontal="right" vertical="center" wrapText="1"/>
    </xf>
    <xf numFmtId="0" fontId="3" fillId="35" borderId="15" xfId="0" applyFont="1" applyFill="1" applyBorder="1" applyAlignment="1">
      <alignment vertical="center"/>
    </xf>
    <xf numFmtId="0" fontId="3" fillId="36" borderId="15" xfId="0" applyFont="1" applyFill="1" applyBorder="1" applyAlignment="1">
      <alignment vertical="center" wrapText="1"/>
    </xf>
    <xf numFmtId="0" fontId="3" fillId="36" borderId="15" xfId="0" applyFont="1" applyFill="1" applyBorder="1" applyAlignment="1">
      <alignment vertical="center"/>
    </xf>
    <xf numFmtId="3" fontId="3" fillId="36" borderId="15" xfId="0" applyNumberFormat="1" applyFont="1" applyFill="1" applyBorder="1" applyAlignment="1">
      <alignment vertical="center"/>
    </xf>
    <xf numFmtId="3" fontId="3" fillId="36" borderId="16" xfId="0" applyNumberFormat="1" applyFont="1" applyFill="1" applyBorder="1" applyAlignment="1">
      <alignment vertical="center"/>
    </xf>
    <xf numFmtId="3" fontId="3" fillId="36" borderId="17" xfId="0" applyNumberFormat="1" applyFont="1" applyFill="1" applyBorder="1" applyAlignment="1">
      <alignment vertical="center"/>
    </xf>
    <xf numFmtId="3" fontId="3" fillId="35" borderId="15" xfId="0" applyNumberFormat="1" applyFont="1" applyFill="1" applyBorder="1" applyAlignment="1">
      <alignment vertical="center"/>
    </xf>
    <xf numFmtId="3" fontId="3" fillId="35" borderId="17" xfId="0" applyNumberFormat="1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left" vertical="center"/>
    </xf>
    <xf numFmtId="3" fontId="3" fillId="37" borderId="15" xfId="0" applyNumberFormat="1" applyFont="1" applyFill="1" applyBorder="1" applyAlignment="1">
      <alignment horizontal="right" vertical="center"/>
    </xf>
    <xf numFmtId="3" fontId="3" fillId="37" borderId="17" xfId="0" applyNumberFormat="1" applyFont="1" applyFill="1" applyBorder="1" applyAlignment="1">
      <alignment horizontal="right" vertical="center"/>
    </xf>
    <xf numFmtId="3" fontId="3" fillId="37" borderId="16" xfId="0" applyNumberFormat="1" applyFont="1" applyFill="1" applyBorder="1" applyAlignment="1">
      <alignment horizontal="right" vertical="center"/>
    </xf>
    <xf numFmtId="3" fontId="3" fillId="37" borderId="20" xfId="0" applyNumberFormat="1" applyFont="1" applyFill="1" applyBorder="1" applyAlignment="1">
      <alignment horizontal="right" vertical="center"/>
    </xf>
    <xf numFmtId="4" fontId="3" fillId="37" borderId="20" xfId="0" applyNumberFormat="1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horizontal="left" vertical="center"/>
    </xf>
    <xf numFmtId="4" fontId="3" fillId="35" borderId="20" xfId="0" applyNumberFormat="1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horizontal="center" vertical="center" shrinkToFit="1"/>
    </xf>
    <xf numFmtId="0" fontId="3" fillId="35" borderId="15" xfId="0" applyFont="1" applyFill="1" applyBorder="1" applyAlignment="1">
      <alignment vertical="top"/>
    </xf>
    <xf numFmtId="3" fontId="3" fillId="35" borderId="15" xfId="0" applyNumberFormat="1" applyFont="1" applyFill="1" applyBorder="1" applyAlignment="1">
      <alignment vertical="top"/>
    </xf>
    <xf numFmtId="3" fontId="3" fillId="35" borderId="17" xfId="0" applyNumberFormat="1" applyFont="1" applyFill="1" applyBorder="1" applyAlignment="1">
      <alignment horizontal="right" vertical="top"/>
    </xf>
    <xf numFmtId="3" fontId="3" fillId="35" borderId="16" xfId="0" applyNumberFormat="1" applyFont="1" applyFill="1" applyBorder="1" applyAlignment="1">
      <alignment horizontal="right" vertical="top"/>
    </xf>
    <xf numFmtId="3" fontId="3" fillId="35" borderId="15" xfId="0" applyNumberFormat="1" applyFont="1" applyFill="1" applyBorder="1" applyAlignment="1">
      <alignment vertical="top" wrapText="1"/>
    </xf>
    <xf numFmtId="3" fontId="3" fillId="35" borderId="15" xfId="0" applyNumberFormat="1" applyFont="1" applyFill="1" applyBorder="1" applyAlignment="1">
      <alignment horizontal="right" vertical="top"/>
    </xf>
    <xf numFmtId="4" fontId="3" fillId="35" borderId="20" xfId="0" applyNumberFormat="1" applyFont="1" applyFill="1" applyBorder="1" applyAlignment="1">
      <alignment horizontal="right" vertical="top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vertical="center" wrapText="1"/>
    </xf>
    <xf numFmtId="3" fontId="3" fillId="37" borderId="17" xfId="0" applyNumberFormat="1" applyFont="1" applyFill="1" applyBorder="1" applyAlignment="1">
      <alignment horizontal="right" vertical="center" wrapText="1"/>
    </xf>
    <xf numFmtId="0" fontId="3" fillId="35" borderId="15" xfId="0" applyFont="1" applyFill="1" applyBorder="1" applyAlignment="1">
      <alignment horizontal="center" vertical="top" wrapText="1"/>
    </xf>
    <xf numFmtId="3" fontId="3" fillId="35" borderId="17" xfId="0" applyNumberFormat="1" applyFont="1" applyFill="1" applyBorder="1" applyAlignment="1">
      <alignment vertical="center" wrapText="1"/>
    </xf>
    <xf numFmtId="3" fontId="3" fillId="35" borderId="12" xfId="0" applyNumberFormat="1" applyFont="1" applyFill="1" applyBorder="1" applyAlignment="1">
      <alignment horizontal="right" vertical="center"/>
    </xf>
    <xf numFmtId="3" fontId="2" fillId="37" borderId="17" xfId="0" applyNumberFormat="1" applyFont="1" applyFill="1" applyBorder="1" applyAlignment="1">
      <alignment horizontal="right" vertical="center"/>
    </xf>
    <xf numFmtId="3" fontId="2" fillId="37" borderId="16" xfId="0" applyNumberFormat="1" applyFont="1" applyFill="1" applyBorder="1" applyAlignment="1">
      <alignment horizontal="right" vertical="center"/>
    </xf>
    <xf numFmtId="4" fontId="2" fillId="37" borderId="20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2" xfId="0" applyFont="1" applyBorder="1" applyAlignment="1" applyProtection="1">
      <alignment horizontal="center" vertical="top" wrapText="1" readingOrder="1"/>
      <protection locked="0"/>
    </xf>
    <xf numFmtId="4" fontId="26" fillId="38" borderId="12" xfId="0" applyNumberFormat="1" applyFont="1" applyFill="1" applyBorder="1" applyAlignment="1">
      <alignment/>
    </xf>
    <xf numFmtId="0" fontId="27" fillId="38" borderId="12" xfId="0" applyFont="1" applyFill="1" applyBorder="1" applyAlignment="1">
      <alignment/>
    </xf>
    <xf numFmtId="4" fontId="27" fillId="39" borderId="12" xfId="0" applyNumberFormat="1" applyFont="1" applyFill="1" applyBorder="1" applyAlignment="1">
      <alignment/>
    </xf>
    <xf numFmtId="0" fontId="27" fillId="39" borderId="12" xfId="0" applyFont="1" applyFill="1" applyBorder="1" applyAlignment="1">
      <alignment/>
    </xf>
    <xf numFmtId="4" fontId="26" fillId="39" borderId="12" xfId="0" applyNumberFormat="1" applyFont="1" applyFill="1" applyBorder="1" applyAlignment="1">
      <alignment/>
    </xf>
    <xf numFmtId="4" fontId="27" fillId="33" borderId="12" xfId="0" applyNumberFormat="1" applyFont="1" applyFill="1" applyBorder="1" applyAlignment="1">
      <alignment/>
    </xf>
    <xf numFmtId="0" fontId="27" fillId="33" borderId="12" xfId="0" applyFont="1" applyFill="1" applyBorder="1" applyAlignment="1">
      <alignment/>
    </xf>
    <xf numFmtId="0" fontId="26" fillId="39" borderId="12" xfId="0" applyFont="1" applyFill="1" applyBorder="1" applyAlignment="1">
      <alignment/>
    </xf>
    <xf numFmtId="4" fontId="27" fillId="38" borderId="12" xfId="0" applyNumberFormat="1" applyFont="1" applyFill="1" applyBorder="1" applyAlignment="1">
      <alignment/>
    </xf>
    <xf numFmtId="4" fontId="26" fillId="40" borderId="12" xfId="0" applyNumberFormat="1" applyFont="1" applyFill="1" applyBorder="1" applyAlignment="1">
      <alignment/>
    </xf>
    <xf numFmtId="0" fontId="26" fillId="40" borderId="12" xfId="0" applyFont="1" applyFill="1" applyBorder="1" applyAlignment="1">
      <alignment/>
    </xf>
    <xf numFmtId="0" fontId="27" fillId="40" borderId="12" xfId="0" applyFont="1" applyFill="1" applyBorder="1" applyAlignment="1">
      <alignment/>
    </xf>
    <xf numFmtId="0" fontId="27" fillId="33" borderId="12" xfId="0" applyFont="1" applyFill="1" applyBorder="1" applyAlignment="1" applyProtection="1">
      <alignment vertical="top" wrapText="1" readingOrder="1"/>
      <protection locked="0"/>
    </xf>
    <xf numFmtId="3" fontId="26" fillId="38" borderId="12" xfId="0" applyNumberFormat="1" applyFont="1" applyFill="1" applyBorder="1" applyAlignment="1">
      <alignment/>
    </xf>
    <xf numFmtId="3" fontId="26" fillId="41" borderId="12" xfId="0" applyNumberFormat="1" applyFont="1" applyFill="1" applyBorder="1" applyAlignment="1" applyProtection="1">
      <alignment vertical="top" wrapText="1" readingOrder="1"/>
      <protection locked="0"/>
    </xf>
    <xf numFmtId="3" fontId="27" fillId="39" borderId="12" xfId="0" applyNumberFormat="1" applyFont="1" applyFill="1" applyBorder="1" applyAlignment="1">
      <alignment/>
    </xf>
    <xf numFmtId="3" fontId="26" fillId="42" borderId="12" xfId="0" applyNumberFormat="1" applyFont="1" applyFill="1" applyBorder="1" applyAlignment="1" applyProtection="1">
      <alignment vertical="top" wrapText="1" readingOrder="1"/>
      <protection locked="0"/>
    </xf>
    <xf numFmtId="3" fontId="27" fillId="33" borderId="12" xfId="0" applyNumberFormat="1" applyFont="1" applyFill="1" applyBorder="1" applyAlignment="1">
      <alignment/>
    </xf>
    <xf numFmtId="3" fontId="27" fillId="33" borderId="12" xfId="0" applyNumberFormat="1" applyFont="1" applyFill="1" applyBorder="1" applyAlignment="1" applyProtection="1">
      <alignment vertical="top" wrapText="1" readingOrder="1"/>
      <protection locked="0"/>
    </xf>
    <xf numFmtId="3" fontId="26" fillId="39" borderId="12" xfId="0" applyNumberFormat="1" applyFont="1" applyFill="1" applyBorder="1" applyAlignment="1">
      <alignment/>
    </xf>
    <xf numFmtId="3" fontId="26" fillId="40" borderId="12" xfId="0" applyNumberFormat="1" applyFont="1" applyFill="1" applyBorder="1" applyAlignment="1">
      <alignment/>
    </xf>
    <xf numFmtId="3" fontId="26" fillId="43" borderId="12" xfId="0" applyNumberFormat="1" applyFont="1" applyFill="1" applyBorder="1" applyAlignment="1" applyProtection="1">
      <alignment vertical="top" wrapText="1" readingOrder="1"/>
      <protection locked="0"/>
    </xf>
    <xf numFmtId="3" fontId="27" fillId="33" borderId="12" xfId="0" applyNumberFormat="1" applyFont="1" applyFill="1" applyBorder="1" applyAlignment="1">
      <alignment vertical="top"/>
    </xf>
    <xf numFmtId="3" fontId="27" fillId="33" borderId="12" xfId="0" applyNumberFormat="1" applyFont="1" applyFill="1" applyBorder="1" applyAlignment="1" applyProtection="1">
      <alignment vertical="top" wrapText="1"/>
      <protection locked="0"/>
    </xf>
    <xf numFmtId="0" fontId="27" fillId="33" borderId="12" xfId="0" applyFont="1" applyFill="1" applyBorder="1" applyAlignment="1">
      <alignment vertical="top"/>
    </xf>
    <xf numFmtId="4" fontId="27" fillId="33" borderId="12" xfId="0" applyNumberFormat="1" applyFont="1" applyFill="1" applyBorder="1" applyAlignment="1">
      <alignment vertical="top"/>
    </xf>
    <xf numFmtId="0" fontId="27" fillId="33" borderId="12" xfId="0" applyFont="1" applyFill="1" applyBorder="1" applyAlignment="1" applyProtection="1">
      <alignment wrapText="1" readingOrder="1"/>
      <protection locked="0"/>
    </xf>
    <xf numFmtId="3" fontId="27" fillId="33" borderId="12" xfId="0" applyNumberFormat="1" applyFont="1" applyFill="1" applyBorder="1" applyAlignment="1">
      <alignment readingOrder="1"/>
    </xf>
    <xf numFmtId="3" fontId="27" fillId="33" borderId="12" xfId="0" applyNumberFormat="1" applyFont="1" applyFill="1" applyBorder="1" applyAlignment="1" applyProtection="1">
      <alignment wrapText="1" readingOrder="1"/>
      <protection locked="0"/>
    </xf>
    <xf numFmtId="0" fontId="27" fillId="33" borderId="12" xfId="0" applyFont="1" applyFill="1" applyBorder="1" applyAlignment="1">
      <alignment readingOrder="1"/>
    </xf>
    <xf numFmtId="4" fontId="27" fillId="33" borderId="12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26" fillId="2" borderId="10" xfId="0" applyNumberFormat="1" applyFont="1" applyFill="1" applyBorder="1" applyAlignment="1" applyProtection="1">
      <alignment horizontal="left" wrapText="1"/>
      <protection/>
    </xf>
    <xf numFmtId="0" fontId="27" fillId="2" borderId="11" xfId="0" applyNumberFormat="1" applyFont="1" applyFill="1" applyBorder="1" applyAlignment="1" applyProtection="1">
      <alignment wrapText="1"/>
      <protection/>
    </xf>
    <xf numFmtId="0" fontId="27" fillId="2" borderId="11" xfId="0" applyNumberFormat="1" applyFont="1" applyFill="1" applyBorder="1" applyAlignment="1" applyProtection="1">
      <alignment/>
      <protection/>
    </xf>
    <xf numFmtId="0" fontId="26" fillId="0" borderId="10" xfId="0" applyNumberFormat="1" applyFont="1" applyFill="1" applyBorder="1" applyAlignment="1" applyProtection="1">
      <alignment horizontal="left" wrapText="1"/>
      <protection/>
    </xf>
    <xf numFmtId="0" fontId="27" fillId="0" borderId="11" xfId="0" applyNumberFormat="1" applyFont="1" applyFill="1" applyBorder="1" applyAlignment="1" applyProtection="1">
      <alignment wrapText="1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26" fillId="0" borderId="10" xfId="0" applyFont="1" applyFill="1" applyBorder="1" applyAlignment="1" quotePrefix="1">
      <alignment horizontal="left"/>
    </xf>
    <xf numFmtId="0" fontId="26" fillId="0" borderId="10" xfId="0" applyNumberFormat="1" applyFont="1" applyFill="1" applyBorder="1" applyAlignment="1" applyProtection="1" quotePrefix="1">
      <alignment horizontal="left" wrapText="1"/>
      <protection/>
    </xf>
    <xf numFmtId="0" fontId="26" fillId="0" borderId="10" xfId="0" applyFont="1" applyBorder="1" applyAlignment="1" quotePrefix="1">
      <alignment horizontal="left"/>
    </xf>
    <xf numFmtId="0" fontId="26" fillId="2" borderId="1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5" fillId="34" borderId="10" xfId="0" applyNumberFormat="1" applyFont="1" applyFill="1" applyBorder="1" applyAlignment="1" applyProtection="1">
      <alignment horizontal="left" wrapText="1"/>
      <protection/>
    </xf>
    <xf numFmtId="0" fontId="25" fillId="34" borderId="11" xfId="0" applyNumberFormat="1" applyFont="1" applyFill="1" applyBorder="1" applyAlignment="1" applyProtection="1">
      <alignment horizontal="left" wrapText="1"/>
      <protection/>
    </xf>
    <xf numFmtId="0" fontId="25" fillId="34" borderId="21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5" fillId="2" borderId="10" xfId="0" applyNumberFormat="1" applyFont="1" applyFill="1" applyBorder="1" applyAlignment="1" applyProtection="1">
      <alignment horizontal="left" wrapText="1"/>
      <protection/>
    </xf>
    <xf numFmtId="0" fontId="25" fillId="2" borderId="11" xfId="0" applyNumberFormat="1" applyFont="1" applyFill="1" applyBorder="1" applyAlignment="1" applyProtection="1">
      <alignment horizontal="left" wrapText="1"/>
      <protection/>
    </xf>
    <xf numFmtId="0" fontId="25" fillId="2" borderId="21" xfId="0" applyNumberFormat="1" applyFont="1" applyFill="1" applyBorder="1" applyAlignment="1" applyProtection="1">
      <alignment horizontal="left" wrapText="1"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35" borderId="2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/>
    </xf>
    <xf numFmtId="0" fontId="3" fillId="44" borderId="16" xfId="0" applyFont="1" applyFill="1" applyBorder="1" applyAlignment="1">
      <alignment horizontal="center" vertical="center" wrapText="1"/>
    </xf>
    <xf numFmtId="0" fontId="3" fillId="44" borderId="24" xfId="0" applyFont="1" applyFill="1" applyBorder="1" applyAlignment="1">
      <alignment horizontal="center" vertical="center" wrapText="1"/>
    </xf>
    <xf numFmtId="0" fontId="3" fillId="44" borderId="25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" fillId="45" borderId="13" xfId="0" applyFont="1" applyFill="1" applyBorder="1" applyAlignment="1">
      <alignment horizontal="center" vertical="center"/>
    </xf>
    <xf numFmtId="0" fontId="3" fillId="44" borderId="23" xfId="0" applyFont="1" applyFill="1" applyBorder="1" applyAlignment="1">
      <alignment horizontal="center" vertical="center"/>
    </xf>
    <xf numFmtId="0" fontId="3" fillId="44" borderId="14" xfId="0" applyFont="1" applyFill="1" applyBorder="1" applyAlignment="1">
      <alignment horizontal="center" vertical="center"/>
    </xf>
    <xf numFmtId="0" fontId="3" fillId="44" borderId="15" xfId="0" applyFont="1" applyFill="1" applyBorder="1" applyAlignment="1">
      <alignment horizontal="center" vertical="center"/>
    </xf>
    <xf numFmtId="0" fontId="3" fillId="44" borderId="29" xfId="0" applyFont="1" applyFill="1" applyBorder="1" applyAlignment="1">
      <alignment horizontal="center" vertical="center" wrapText="1"/>
    </xf>
    <xf numFmtId="0" fontId="3" fillId="44" borderId="14" xfId="0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vertical="top" wrapText="1" readingOrder="1"/>
      <protection locked="0"/>
    </xf>
    <xf numFmtId="0" fontId="26" fillId="0" borderId="0" xfId="0" applyFont="1" applyAlignment="1">
      <alignment/>
    </xf>
    <xf numFmtId="0" fontId="32" fillId="0" borderId="0" xfId="0" applyFont="1" applyAlignment="1" applyProtection="1">
      <alignment horizontal="center" vertical="top" wrapText="1" readingOrder="1"/>
      <protection locked="0"/>
    </xf>
    <xf numFmtId="0" fontId="27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12" xfId="0" applyFont="1" applyBorder="1" applyAlignment="1" applyProtection="1">
      <alignment horizontal="center" vertical="top" wrapText="1" readingOrder="1"/>
      <protection locked="0"/>
    </xf>
    <xf numFmtId="0" fontId="26" fillId="41" borderId="12" xfId="0" applyFont="1" applyFill="1" applyBorder="1" applyAlignment="1" applyProtection="1">
      <alignment vertical="top" wrapText="1" readingOrder="1"/>
      <protection locked="0"/>
    </xf>
    <xf numFmtId="0" fontId="27" fillId="38" borderId="12" xfId="0" applyFont="1" applyFill="1" applyBorder="1" applyAlignment="1">
      <alignment/>
    </xf>
    <xf numFmtId="0" fontId="26" fillId="42" borderId="12" xfId="0" applyFont="1" applyFill="1" applyBorder="1" applyAlignment="1" applyProtection="1">
      <alignment vertical="top" wrapText="1" readingOrder="1"/>
      <protection locked="0"/>
    </xf>
    <xf numFmtId="0" fontId="27" fillId="39" borderId="12" xfId="0" applyFont="1" applyFill="1" applyBorder="1" applyAlignment="1">
      <alignment/>
    </xf>
    <xf numFmtId="0" fontId="27" fillId="33" borderId="12" xfId="0" applyFont="1" applyFill="1" applyBorder="1" applyAlignment="1" applyProtection="1">
      <alignment vertical="top" wrapText="1" readingOrder="1"/>
      <protection locked="0"/>
    </xf>
    <xf numFmtId="0" fontId="27" fillId="33" borderId="12" xfId="0" applyFont="1" applyFill="1" applyBorder="1" applyAlignment="1">
      <alignment/>
    </xf>
    <xf numFmtId="0" fontId="27" fillId="33" borderId="12" xfId="0" applyFont="1" applyFill="1" applyBorder="1" applyAlignment="1" applyProtection="1">
      <alignment wrapText="1" readingOrder="1"/>
      <protection locked="0"/>
    </xf>
    <xf numFmtId="0" fontId="27" fillId="33" borderId="12" xfId="0" applyFont="1" applyFill="1" applyBorder="1" applyAlignment="1">
      <alignment readingOrder="1"/>
    </xf>
    <xf numFmtId="0" fontId="26" fillId="43" borderId="12" xfId="0" applyFont="1" applyFill="1" applyBorder="1" applyAlignment="1" applyProtection="1">
      <alignment vertical="top" wrapText="1" readingOrder="1"/>
      <protection locked="0"/>
    </xf>
    <xf numFmtId="0" fontId="27" fillId="40" borderId="12" xfId="0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2" width="4.28125" style="22" customWidth="1"/>
    <col min="3" max="3" width="5.57421875" style="22" customWidth="1"/>
    <col min="4" max="4" width="5.28125" style="23" customWidth="1"/>
    <col min="5" max="5" width="44.7109375" style="22" customWidth="1"/>
    <col min="6" max="6" width="15.8515625" style="22" bestFit="1" customWidth="1"/>
    <col min="7" max="7" width="17.28125" style="22" customWidth="1"/>
    <col min="8" max="8" width="16.7109375" style="22" customWidth="1"/>
  </cols>
  <sheetData>
    <row r="2" spans="1:8" ht="15">
      <c r="A2" s="134"/>
      <c r="B2" s="134"/>
      <c r="C2" s="134"/>
      <c r="D2" s="134"/>
      <c r="E2" s="134"/>
      <c r="F2" s="134"/>
      <c r="G2" s="134"/>
      <c r="H2" s="134"/>
    </row>
    <row r="3" spans="1:8" ht="18.75">
      <c r="A3" s="135" t="s">
        <v>6</v>
      </c>
      <c r="B3" s="135"/>
      <c r="C3" s="135"/>
      <c r="D3" s="135"/>
      <c r="E3" s="135"/>
      <c r="F3" s="135"/>
      <c r="G3" s="135"/>
      <c r="H3" s="135"/>
    </row>
    <row r="4" spans="1:8" ht="18.75">
      <c r="A4" s="135" t="s">
        <v>7</v>
      </c>
      <c r="B4" s="135"/>
      <c r="C4" s="135"/>
      <c r="D4" s="135"/>
      <c r="E4" s="135"/>
      <c r="F4" s="135"/>
      <c r="G4" s="136"/>
      <c r="H4" s="136"/>
    </row>
    <row r="5" spans="1:8" ht="18.75">
      <c r="A5" s="135" t="s">
        <v>8</v>
      </c>
      <c r="B5" s="135"/>
      <c r="C5" s="135"/>
      <c r="D5" s="135"/>
      <c r="E5" s="135"/>
      <c r="F5" s="135"/>
      <c r="G5" s="135"/>
      <c r="H5" s="135"/>
    </row>
    <row r="6" spans="1:8" ht="18.75">
      <c r="A6" s="2"/>
      <c r="B6" s="2"/>
      <c r="C6" s="2"/>
      <c r="D6" s="2"/>
      <c r="E6" s="2"/>
      <c r="F6" s="2"/>
      <c r="G6" s="2"/>
      <c r="H6" s="2"/>
    </row>
    <row r="7" spans="1:8" ht="25.5">
      <c r="A7" s="3"/>
      <c r="B7" s="4"/>
      <c r="C7" s="4"/>
      <c r="D7" s="5"/>
      <c r="E7" s="6"/>
      <c r="F7" s="7" t="s">
        <v>9</v>
      </c>
      <c r="G7" s="8" t="s">
        <v>10</v>
      </c>
      <c r="H7" s="8" t="s">
        <v>11</v>
      </c>
    </row>
    <row r="8" spans="1:8" ht="12.75">
      <c r="A8" s="137" t="s">
        <v>12</v>
      </c>
      <c r="B8" s="138"/>
      <c r="C8" s="138"/>
      <c r="D8" s="138"/>
      <c r="E8" s="139"/>
      <c r="F8" s="9">
        <v>94374094</v>
      </c>
      <c r="G8" s="9">
        <v>148620973</v>
      </c>
      <c r="H8" s="9">
        <v>110268865</v>
      </c>
    </row>
    <row r="9" spans="1:8" ht="12.75">
      <c r="A9" s="140" t="s">
        <v>13</v>
      </c>
      <c r="B9" s="141"/>
      <c r="C9" s="141"/>
      <c r="D9" s="141"/>
      <c r="E9" s="142"/>
      <c r="F9" s="10">
        <v>94333368</v>
      </c>
      <c r="G9" s="11">
        <v>148581973</v>
      </c>
      <c r="H9" s="11">
        <v>110229879</v>
      </c>
    </row>
    <row r="10" spans="1:8" ht="12.75">
      <c r="A10" s="143" t="s">
        <v>14</v>
      </c>
      <c r="B10" s="142"/>
      <c r="C10" s="142"/>
      <c r="D10" s="142"/>
      <c r="E10" s="142"/>
      <c r="F10" s="11">
        <v>40726</v>
      </c>
      <c r="G10" s="11">
        <v>39000</v>
      </c>
      <c r="H10" s="11">
        <v>38986</v>
      </c>
    </row>
    <row r="11" spans="1:8" ht="12.75">
      <c r="A11" s="12" t="s">
        <v>15</v>
      </c>
      <c r="B11" s="13"/>
      <c r="C11" s="13"/>
      <c r="D11" s="13"/>
      <c r="E11" s="13"/>
      <c r="F11" s="9">
        <v>121766535</v>
      </c>
      <c r="G11" s="9">
        <v>129981922</v>
      </c>
      <c r="H11" s="9">
        <v>126637186</v>
      </c>
    </row>
    <row r="12" spans="1:8" ht="12.75">
      <c r="A12" s="144" t="s">
        <v>16</v>
      </c>
      <c r="B12" s="141"/>
      <c r="C12" s="141"/>
      <c r="D12" s="141"/>
      <c r="E12" s="141"/>
      <c r="F12" s="11">
        <v>117743441</v>
      </c>
      <c r="G12" s="11">
        <v>126396922</v>
      </c>
      <c r="H12" s="11">
        <v>123032609</v>
      </c>
    </row>
    <row r="13" spans="1:8" ht="12.75">
      <c r="A13" s="145" t="s">
        <v>17</v>
      </c>
      <c r="B13" s="142"/>
      <c r="C13" s="142"/>
      <c r="D13" s="142"/>
      <c r="E13" s="142"/>
      <c r="F13" s="14">
        <v>4023094</v>
      </c>
      <c r="G13" s="14">
        <v>3585000</v>
      </c>
      <c r="H13" s="14">
        <v>3604577</v>
      </c>
    </row>
    <row r="14" spans="1:8" ht="12.75">
      <c r="A14" s="146" t="s">
        <v>18</v>
      </c>
      <c r="B14" s="138"/>
      <c r="C14" s="138"/>
      <c r="D14" s="138"/>
      <c r="E14" s="138"/>
      <c r="F14" s="15">
        <v>-27392441</v>
      </c>
      <c r="G14" s="15">
        <v>18639051</v>
      </c>
      <c r="H14" s="15">
        <v>-16368321</v>
      </c>
    </row>
    <row r="15" spans="1:8" ht="12.75">
      <c r="A15" s="147"/>
      <c r="B15" s="148"/>
      <c r="C15" s="148"/>
      <c r="D15" s="148"/>
      <c r="E15" s="148"/>
      <c r="F15" s="149"/>
      <c r="G15" s="149"/>
      <c r="H15" s="149"/>
    </row>
    <row r="16" spans="1:8" ht="25.5">
      <c r="A16" s="3"/>
      <c r="B16" s="4"/>
      <c r="C16" s="4"/>
      <c r="D16" s="5"/>
      <c r="E16" s="6"/>
      <c r="F16" s="7" t="s">
        <v>9</v>
      </c>
      <c r="G16" s="8" t="s">
        <v>10</v>
      </c>
      <c r="H16" s="8" t="s">
        <v>11</v>
      </c>
    </row>
    <row r="17" spans="1:8" ht="12.75">
      <c r="A17" s="150" t="s">
        <v>19</v>
      </c>
      <c r="B17" s="151"/>
      <c r="C17" s="151"/>
      <c r="D17" s="151"/>
      <c r="E17" s="152"/>
      <c r="F17" s="16">
        <v>-32087152</v>
      </c>
      <c r="G17" s="16">
        <v>54087152</v>
      </c>
      <c r="H17" s="17">
        <v>75466061</v>
      </c>
    </row>
    <row r="18" spans="1:8" ht="12.75">
      <c r="A18" s="155" t="s">
        <v>20</v>
      </c>
      <c r="B18" s="156"/>
      <c r="C18" s="156"/>
      <c r="D18" s="156"/>
      <c r="E18" s="157"/>
      <c r="F18" s="18">
        <v>-27392441</v>
      </c>
      <c r="G18" s="18">
        <v>18029051</v>
      </c>
      <c r="H18" s="15">
        <v>-16368321</v>
      </c>
    </row>
    <row r="19" spans="1:8" ht="12.75">
      <c r="A19" s="158"/>
      <c r="B19" s="148"/>
      <c r="C19" s="148"/>
      <c r="D19" s="148"/>
      <c r="E19" s="148"/>
      <c r="F19" s="149"/>
      <c r="G19" s="149"/>
      <c r="H19" s="149"/>
    </row>
    <row r="20" spans="1:8" ht="25.5">
      <c r="A20" s="3"/>
      <c r="B20" s="4"/>
      <c r="C20" s="4"/>
      <c r="D20" s="5"/>
      <c r="E20" s="6"/>
      <c r="F20" s="7" t="s">
        <v>9</v>
      </c>
      <c r="G20" s="8" t="s">
        <v>10</v>
      </c>
      <c r="H20" s="8" t="s">
        <v>11</v>
      </c>
    </row>
    <row r="21" spans="1:8" ht="12.75">
      <c r="A21" s="140" t="s">
        <v>21</v>
      </c>
      <c r="B21" s="141"/>
      <c r="C21" s="141"/>
      <c r="D21" s="141"/>
      <c r="E21" s="141"/>
      <c r="F21" s="14">
        <v>560000</v>
      </c>
      <c r="G21" s="14">
        <v>0</v>
      </c>
      <c r="H21" s="14">
        <v>0</v>
      </c>
    </row>
    <row r="22" spans="1:8" ht="12.75">
      <c r="A22" s="140" t="s">
        <v>22</v>
      </c>
      <c r="B22" s="141"/>
      <c r="C22" s="141"/>
      <c r="D22" s="141"/>
      <c r="E22" s="141"/>
      <c r="F22" s="14">
        <v>36803</v>
      </c>
      <c r="G22" s="14">
        <v>610000</v>
      </c>
      <c r="H22" s="14">
        <v>598678</v>
      </c>
    </row>
    <row r="23" spans="1:8" ht="12.75">
      <c r="A23" s="146" t="s">
        <v>23</v>
      </c>
      <c r="B23" s="138"/>
      <c r="C23" s="138"/>
      <c r="D23" s="138"/>
      <c r="E23" s="138"/>
      <c r="F23" s="9">
        <f>F21-F22</f>
        <v>523197</v>
      </c>
      <c r="G23" s="9">
        <f>G21-G22</f>
        <v>-610000</v>
      </c>
      <c r="H23" s="9">
        <f>H21-H22</f>
        <v>-598678</v>
      </c>
    </row>
    <row r="24" spans="1:8" ht="12.75">
      <c r="A24" s="158"/>
      <c r="B24" s="148"/>
      <c r="C24" s="148"/>
      <c r="D24" s="148"/>
      <c r="E24" s="148"/>
      <c r="F24" s="149"/>
      <c r="G24" s="149"/>
      <c r="H24" s="149"/>
    </row>
    <row r="25" spans="1:8" ht="12.75">
      <c r="A25" s="144" t="s">
        <v>24</v>
      </c>
      <c r="B25" s="141"/>
      <c r="C25" s="141"/>
      <c r="D25" s="141"/>
      <c r="E25" s="141"/>
      <c r="F25" s="14">
        <v>-26869245</v>
      </c>
      <c r="G25" s="14">
        <v>18029051</v>
      </c>
      <c r="H25" s="14">
        <v>-16966999</v>
      </c>
    </row>
    <row r="26" spans="1:8" ht="12.75">
      <c r="A26" s="19"/>
      <c r="B26" s="20"/>
      <c r="C26" s="20"/>
      <c r="D26" s="20"/>
      <c r="E26" s="20"/>
      <c r="F26" s="21"/>
      <c r="G26" s="21"/>
      <c r="H26" s="21"/>
    </row>
    <row r="27" spans="1:8" ht="12.75">
      <c r="A27" s="153"/>
      <c r="B27" s="154"/>
      <c r="C27" s="154"/>
      <c r="D27" s="154"/>
      <c r="E27" s="154"/>
      <c r="F27" s="154"/>
      <c r="G27" s="154"/>
      <c r="H27" s="154"/>
    </row>
    <row r="28" ht="12.75">
      <c r="E28" s="24"/>
    </row>
    <row r="32" spans="6:8" ht="12.75">
      <c r="F32" s="25"/>
      <c r="G32" s="25"/>
      <c r="H32" s="25"/>
    </row>
    <row r="33" spans="6:8" ht="12.75">
      <c r="F33" s="25"/>
      <c r="G33" s="25"/>
      <c r="H33" s="25"/>
    </row>
    <row r="34" spans="5:8" ht="12.75">
      <c r="E34" s="26"/>
      <c r="F34" s="27"/>
      <c r="G34" s="27"/>
      <c r="H34" s="27"/>
    </row>
    <row r="35" spans="5:8" ht="12.75">
      <c r="E35" s="26"/>
      <c r="F35" s="25"/>
      <c r="G35" s="25"/>
      <c r="H35" s="25"/>
    </row>
    <row r="36" spans="5:8" ht="12.75">
      <c r="E36" s="26"/>
      <c r="F36" s="25"/>
      <c r="G36" s="25"/>
      <c r="H36" s="25"/>
    </row>
    <row r="37" spans="5:8" ht="12.75">
      <c r="E37" s="26"/>
      <c r="F37" s="25"/>
      <c r="G37" s="25"/>
      <c r="H37" s="25"/>
    </row>
    <row r="38" spans="5:8" ht="12.75">
      <c r="E38" s="26"/>
      <c r="F38" s="25"/>
      <c r="G38" s="25"/>
      <c r="H38" s="25"/>
    </row>
    <row r="39" ht="12.75">
      <c r="E39" s="26"/>
    </row>
    <row r="44" ht="12.75">
      <c r="F44" s="25"/>
    </row>
    <row r="45" ht="12.75">
      <c r="F45" s="25"/>
    </row>
    <row r="46" ht="12.75">
      <c r="F46" s="25"/>
    </row>
  </sheetData>
  <sheetProtection/>
  <mergeCells count="20">
    <mergeCell ref="A25:E25"/>
    <mergeCell ref="A27:H27"/>
    <mergeCell ref="A18:E18"/>
    <mergeCell ref="A19:H19"/>
    <mergeCell ref="A21:E21"/>
    <mergeCell ref="A22:E22"/>
    <mergeCell ref="A23:E23"/>
    <mergeCell ref="A24:H24"/>
    <mergeCell ref="A10:E10"/>
    <mergeCell ref="A12:E12"/>
    <mergeCell ref="A13:E13"/>
    <mergeCell ref="A14:E14"/>
    <mergeCell ref="A15:H15"/>
    <mergeCell ref="A17:E17"/>
    <mergeCell ref="A2:H2"/>
    <mergeCell ref="A3:H3"/>
    <mergeCell ref="A4:H4"/>
    <mergeCell ref="A5:H5"/>
    <mergeCell ref="A8:E8"/>
    <mergeCell ref="A9:E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3">
      <selection activeCell="P27" sqref="P27"/>
    </sheetView>
  </sheetViews>
  <sheetFormatPr defaultColWidth="9.140625" defaultRowHeight="12.75"/>
  <cols>
    <col min="1" max="1" width="3.8515625" style="0" customWidth="1"/>
    <col min="2" max="2" width="7.7109375" style="0" customWidth="1"/>
    <col min="3" max="3" width="33.8515625" style="0" customWidth="1"/>
    <col min="4" max="4" width="18.57421875" style="0" customWidth="1"/>
    <col min="5" max="5" width="15.8515625" style="0" customWidth="1"/>
    <col min="6" max="6" width="16.7109375" style="0" customWidth="1"/>
    <col min="7" max="7" width="16.57421875" style="0" customWidth="1"/>
    <col min="8" max="8" width="17.28125" style="0" customWidth="1"/>
    <col min="9" max="9" width="13.421875" style="0" customWidth="1"/>
    <col min="10" max="10" width="13.28125" style="0" customWidth="1"/>
  </cols>
  <sheetData>
    <row r="1" spans="1:10" ht="15.7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18.75">
      <c r="A2" s="159" t="s">
        <v>25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8.75">
      <c r="A3" s="160"/>
      <c r="B3" s="161"/>
      <c r="C3" s="161"/>
      <c r="D3" s="161"/>
      <c r="E3" s="161"/>
      <c r="F3" s="161"/>
      <c r="G3" s="161"/>
      <c r="H3" s="29"/>
      <c r="I3" s="29"/>
      <c r="J3" s="29"/>
    </row>
    <row r="4" spans="1:10" ht="12.75">
      <c r="A4" s="162" t="s">
        <v>3</v>
      </c>
      <c r="B4" s="164" t="s">
        <v>26</v>
      </c>
      <c r="C4" s="164" t="s">
        <v>4</v>
      </c>
      <c r="D4" s="162" t="s">
        <v>27</v>
      </c>
      <c r="E4" s="164" t="s">
        <v>28</v>
      </c>
      <c r="F4" s="164" t="s">
        <v>29</v>
      </c>
      <c r="G4" s="165" t="s">
        <v>30</v>
      </c>
      <c r="H4" s="166" t="s">
        <v>31</v>
      </c>
      <c r="I4" s="166" t="s">
        <v>32</v>
      </c>
      <c r="J4" s="166" t="s">
        <v>33</v>
      </c>
    </row>
    <row r="5" spans="1:10" ht="23.25" customHeight="1">
      <c r="A5" s="163"/>
      <c r="B5" s="164"/>
      <c r="C5" s="164"/>
      <c r="D5" s="163"/>
      <c r="E5" s="164"/>
      <c r="F5" s="164"/>
      <c r="G5" s="165"/>
      <c r="H5" s="167"/>
      <c r="I5" s="168"/>
      <c r="J5" s="167"/>
    </row>
    <row r="6" spans="1:10" ht="15.75">
      <c r="A6" s="30">
        <v>1</v>
      </c>
      <c r="B6" s="31">
        <v>2</v>
      </c>
      <c r="C6" s="31">
        <v>3</v>
      </c>
      <c r="D6" s="32">
        <v>4</v>
      </c>
      <c r="E6" s="31">
        <v>5</v>
      </c>
      <c r="F6" s="33">
        <v>6</v>
      </c>
      <c r="G6" s="34">
        <v>7</v>
      </c>
      <c r="H6" s="35">
        <v>8</v>
      </c>
      <c r="I6" s="36" t="s">
        <v>34</v>
      </c>
      <c r="J6" s="35" t="s">
        <v>35</v>
      </c>
    </row>
    <row r="7" spans="1:10" ht="15.75">
      <c r="A7" s="37">
        <v>1</v>
      </c>
      <c r="B7" s="38">
        <v>6</v>
      </c>
      <c r="C7" s="39" t="s">
        <v>36</v>
      </c>
      <c r="D7" s="40">
        <f>D8+D12+D14+D16+D19+D22</f>
        <v>94333368</v>
      </c>
      <c r="E7" s="40">
        <v>141848756</v>
      </c>
      <c r="F7" s="41">
        <v>147021946</v>
      </c>
      <c r="G7" s="42">
        <v>148581973</v>
      </c>
      <c r="H7" s="41">
        <v>110229879</v>
      </c>
      <c r="I7" s="43">
        <f>H7/D7*100</f>
        <v>116.85141889559165</v>
      </c>
      <c r="J7" s="43">
        <f>H7/G7*100</f>
        <v>74.18792251466468</v>
      </c>
    </row>
    <row r="8" spans="1:10" ht="31.5">
      <c r="A8" s="30">
        <v>2</v>
      </c>
      <c r="B8" s="31">
        <v>63</v>
      </c>
      <c r="C8" s="44" t="s">
        <v>37</v>
      </c>
      <c r="D8" s="45">
        <v>2856863</v>
      </c>
      <c r="E8" s="45">
        <v>18029051</v>
      </c>
      <c r="F8" s="46">
        <v>19432882</v>
      </c>
      <c r="G8" s="47">
        <v>19714022</v>
      </c>
      <c r="H8" s="46">
        <v>6012872</v>
      </c>
      <c r="I8" s="48">
        <f aca="true" t="shared" si="0" ref="I8:I31">H8/D8*100</f>
        <v>210.47113564773673</v>
      </c>
      <c r="J8" s="48">
        <f aca="true" t="shared" si="1" ref="J8:J31">H8/G8*100</f>
        <v>30.5004833615383</v>
      </c>
    </row>
    <row r="9" spans="1:10" ht="15.75">
      <c r="A9" s="31">
        <v>3</v>
      </c>
      <c r="B9" s="31">
        <v>634</v>
      </c>
      <c r="C9" s="44" t="s">
        <v>38</v>
      </c>
      <c r="D9" s="45">
        <v>60000</v>
      </c>
      <c r="E9" s="45">
        <v>0</v>
      </c>
      <c r="F9" s="46">
        <v>1318860</v>
      </c>
      <c r="G9" s="47">
        <v>1600000</v>
      </c>
      <c r="H9" s="46">
        <v>1793014</v>
      </c>
      <c r="I9" s="48">
        <f t="shared" si="0"/>
        <v>2988.3566666666666</v>
      </c>
      <c r="J9" s="48">
        <f t="shared" si="1"/>
        <v>112.06337500000001</v>
      </c>
    </row>
    <row r="10" spans="1:10" ht="31.5">
      <c r="A10" s="49" t="s">
        <v>39</v>
      </c>
      <c r="B10" s="31">
        <v>636</v>
      </c>
      <c r="C10" s="50" t="s">
        <v>40</v>
      </c>
      <c r="D10" s="45">
        <v>2636809</v>
      </c>
      <c r="E10" s="45">
        <v>18029051</v>
      </c>
      <c r="F10" s="45">
        <v>18029051</v>
      </c>
      <c r="G10" s="47">
        <v>18029051</v>
      </c>
      <c r="H10" s="46">
        <v>4134887</v>
      </c>
      <c r="I10" s="48">
        <f t="shared" si="0"/>
        <v>156.81405061951776</v>
      </c>
      <c r="J10" s="48">
        <f t="shared" si="1"/>
        <v>22.934579307585295</v>
      </c>
    </row>
    <row r="11" spans="1:10" ht="31.5">
      <c r="A11" s="31">
        <v>8</v>
      </c>
      <c r="B11" s="31">
        <v>638</v>
      </c>
      <c r="C11" s="50" t="s">
        <v>41</v>
      </c>
      <c r="D11" s="45">
        <v>160054</v>
      </c>
      <c r="E11" s="45">
        <v>0</v>
      </c>
      <c r="F11" s="46">
        <v>84971</v>
      </c>
      <c r="G11" s="47">
        <v>84971</v>
      </c>
      <c r="H11" s="46">
        <v>84971</v>
      </c>
      <c r="I11" s="48">
        <f t="shared" si="0"/>
        <v>53.08895747685156</v>
      </c>
      <c r="J11" s="48">
        <v>0</v>
      </c>
    </row>
    <row r="12" spans="1:10" ht="15.75">
      <c r="A12" s="31">
        <v>10</v>
      </c>
      <c r="B12" s="31">
        <v>64</v>
      </c>
      <c r="C12" s="50" t="s">
        <v>42</v>
      </c>
      <c r="D12" s="45">
        <v>105</v>
      </c>
      <c r="E12" s="45">
        <v>50100</v>
      </c>
      <c r="F12" s="46">
        <v>50100</v>
      </c>
      <c r="G12" s="47">
        <v>50100</v>
      </c>
      <c r="H12" s="46">
        <v>40452</v>
      </c>
      <c r="I12" s="48">
        <f t="shared" si="0"/>
        <v>38525.71428571429</v>
      </c>
      <c r="J12" s="48">
        <f t="shared" si="1"/>
        <v>80.74251497005987</v>
      </c>
    </row>
    <row r="13" spans="1:10" ht="15.75">
      <c r="A13" s="31">
        <v>11</v>
      </c>
      <c r="B13" s="31">
        <v>641</v>
      </c>
      <c r="C13" s="50" t="s">
        <v>43</v>
      </c>
      <c r="D13" s="45">
        <v>105</v>
      </c>
      <c r="E13" s="45">
        <v>50100</v>
      </c>
      <c r="F13" s="46">
        <v>50100</v>
      </c>
      <c r="G13" s="47">
        <v>50100</v>
      </c>
      <c r="H13" s="46">
        <v>40452</v>
      </c>
      <c r="I13" s="48">
        <f t="shared" si="0"/>
        <v>38525.71428571429</v>
      </c>
      <c r="J13" s="48">
        <f t="shared" si="1"/>
        <v>80.74251497005987</v>
      </c>
    </row>
    <row r="14" spans="1:10" ht="15.75">
      <c r="A14" s="31">
        <v>17</v>
      </c>
      <c r="B14" s="31">
        <v>65</v>
      </c>
      <c r="C14" s="50" t="s">
        <v>44</v>
      </c>
      <c r="D14" s="45">
        <v>14191016</v>
      </c>
      <c r="E14" s="45">
        <v>14530000</v>
      </c>
      <c r="F14" s="46">
        <v>14530000</v>
      </c>
      <c r="G14" s="47">
        <v>15379000</v>
      </c>
      <c r="H14" s="46">
        <v>15016172</v>
      </c>
      <c r="I14" s="48">
        <f t="shared" si="0"/>
        <v>105.8146365277863</v>
      </c>
      <c r="J14" s="48">
        <f t="shared" si="1"/>
        <v>97.64075687625984</v>
      </c>
    </row>
    <row r="15" spans="1:10" ht="15.75">
      <c r="A15" s="31">
        <v>18</v>
      </c>
      <c r="B15" s="51">
        <v>652</v>
      </c>
      <c r="C15" s="52" t="s">
        <v>45</v>
      </c>
      <c r="D15" s="53">
        <v>14191016</v>
      </c>
      <c r="E15" s="53">
        <v>14530000</v>
      </c>
      <c r="F15" s="54">
        <v>14530000</v>
      </c>
      <c r="G15" s="55">
        <v>15379000</v>
      </c>
      <c r="H15" s="54">
        <v>15016172</v>
      </c>
      <c r="I15" s="48">
        <f t="shared" si="0"/>
        <v>105.8146365277863</v>
      </c>
      <c r="J15" s="48">
        <f t="shared" si="1"/>
        <v>97.64075687625984</v>
      </c>
    </row>
    <row r="16" spans="1:10" ht="31.5">
      <c r="A16" s="56">
        <v>20</v>
      </c>
      <c r="B16" s="56">
        <v>66</v>
      </c>
      <c r="C16" s="50" t="s">
        <v>46</v>
      </c>
      <c r="D16" s="57">
        <v>2021375</v>
      </c>
      <c r="E16" s="57">
        <v>2020000</v>
      </c>
      <c r="F16" s="58">
        <v>2035169</v>
      </c>
      <c r="G16" s="59">
        <v>2115169</v>
      </c>
      <c r="H16" s="58">
        <v>2406745</v>
      </c>
      <c r="I16" s="48">
        <f t="shared" si="0"/>
        <v>119.0647455321254</v>
      </c>
      <c r="J16" s="48">
        <f t="shared" si="1"/>
        <v>113.78499779450246</v>
      </c>
    </row>
    <row r="17" spans="1:10" ht="31.5">
      <c r="A17" s="31">
        <v>21</v>
      </c>
      <c r="B17" s="31">
        <v>661</v>
      </c>
      <c r="C17" s="50" t="s">
        <v>46</v>
      </c>
      <c r="D17" s="45">
        <v>753974</v>
      </c>
      <c r="E17" s="45">
        <v>520000</v>
      </c>
      <c r="F17" s="46">
        <v>414396</v>
      </c>
      <c r="G17" s="47">
        <v>494396</v>
      </c>
      <c r="H17" s="46">
        <v>730276</v>
      </c>
      <c r="I17" s="48">
        <f t="shared" si="0"/>
        <v>96.8569207956773</v>
      </c>
      <c r="J17" s="48">
        <f t="shared" si="1"/>
        <v>147.71074199629447</v>
      </c>
    </row>
    <row r="18" spans="1:10" ht="15.75">
      <c r="A18" s="31">
        <v>24</v>
      </c>
      <c r="B18" s="31">
        <v>663</v>
      </c>
      <c r="C18" s="60" t="s">
        <v>47</v>
      </c>
      <c r="D18" s="45">
        <v>1267401</v>
      </c>
      <c r="E18" s="45">
        <v>1500000</v>
      </c>
      <c r="F18" s="46">
        <v>1620773</v>
      </c>
      <c r="G18" s="47">
        <v>1620773</v>
      </c>
      <c r="H18" s="46">
        <v>1676469</v>
      </c>
      <c r="I18" s="48">
        <f t="shared" si="0"/>
        <v>132.27613044332455</v>
      </c>
      <c r="J18" s="48">
        <f t="shared" si="1"/>
        <v>103.43638498420198</v>
      </c>
    </row>
    <row r="19" spans="1:10" ht="15.75">
      <c r="A19" s="31">
        <v>27</v>
      </c>
      <c r="B19" s="31">
        <v>67</v>
      </c>
      <c r="C19" s="60" t="s">
        <v>48</v>
      </c>
      <c r="D19" s="45">
        <v>75264009</v>
      </c>
      <c r="E19" s="45">
        <v>107219605</v>
      </c>
      <c r="F19" s="46">
        <v>110846974</v>
      </c>
      <c r="G19" s="47">
        <v>110923682</v>
      </c>
      <c r="H19" s="46">
        <v>86620333</v>
      </c>
      <c r="I19" s="48">
        <f t="shared" si="0"/>
        <v>115.08865146952243</v>
      </c>
      <c r="J19" s="48">
        <f t="shared" si="1"/>
        <v>78.09002679878586</v>
      </c>
    </row>
    <row r="20" spans="1:10" ht="31.5">
      <c r="A20" s="31">
        <v>28</v>
      </c>
      <c r="B20" s="31">
        <v>671</v>
      </c>
      <c r="C20" s="50" t="s">
        <v>49</v>
      </c>
      <c r="D20" s="45">
        <v>2788705</v>
      </c>
      <c r="E20" s="45">
        <v>2788705</v>
      </c>
      <c r="F20" s="46">
        <v>4328205</v>
      </c>
      <c r="G20" s="47">
        <v>4158205</v>
      </c>
      <c r="H20" s="46">
        <v>3965095</v>
      </c>
      <c r="I20" s="48">
        <f t="shared" si="0"/>
        <v>142.18409620235917</v>
      </c>
      <c r="J20" s="48">
        <f t="shared" si="1"/>
        <v>95.35592882024815</v>
      </c>
    </row>
    <row r="21" spans="1:10" ht="31.5">
      <c r="A21" s="31">
        <v>31</v>
      </c>
      <c r="B21" s="31">
        <v>673</v>
      </c>
      <c r="C21" s="50" t="s">
        <v>50</v>
      </c>
      <c r="D21" s="45">
        <v>72475304</v>
      </c>
      <c r="E21" s="45">
        <v>104430900</v>
      </c>
      <c r="F21" s="46">
        <v>106518769</v>
      </c>
      <c r="G21" s="47">
        <v>106765477</v>
      </c>
      <c r="H21" s="46">
        <v>82655238</v>
      </c>
      <c r="I21" s="48">
        <f t="shared" si="0"/>
        <v>114.046072852623</v>
      </c>
      <c r="J21" s="48">
        <f t="shared" si="1"/>
        <v>77.41757010086697</v>
      </c>
    </row>
    <row r="22" spans="1:10" ht="31.5">
      <c r="A22" s="31">
        <v>33</v>
      </c>
      <c r="B22" s="31">
        <v>68</v>
      </c>
      <c r="C22" s="50" t="s">
        <v>51</v>
      </c>
      <c r="D22" s="45">
        <v>0</v>
      </c>
      <c r="E22" s="45">
        <v>0</v>
      </c>
      <c r="F22" s="46">
        <v>126821</v>
      </c>
      <c r="G22" s="47">
        <v>400000</v>
      </c>
      <c r="H22" s="46">
        <v>133305</v>
      </c>
      <c r="I22" s="48">
        <v>0</v>
      </c>
      <c r="J22" s="48">
        <f t="shared" si="1"/>
        <v>33.32625</v>
      </c>
    </row>
    <row r="23" spans="1:10" ht="15.75">
      <c r="A23" s="31">
        <v>34</v>
      </c>
      <c r="B23" s="31">
        <v>683</v>
      </c>
      <c r="C23" s="50" t="s">
        <v>52</v>
      </c>
      <c r="D23" s="45">
        <v>0</v>
      </c>
      <c r="E23" s="45">
        <v>0</v>
      </c>
      <c r="F23" s="45">
        <v>126821</v>
      </c>
      <c r="G23" s="47">
        <v>400000</v>
      </c>
      <c r="H23" s="46">
        <v>133305</v>
      </c>
      <c r="I23" s="48">
        <v>0</v>
      </c>
      <c r="J23" s="48">
        <f t="shared" si="1"/>
        <v>33.32625</v>
      </c>
    </row>
    <row r="24" spans="1:10" ht="31.5">
      <c r="A24" s="38">
        <v>36</v>
      </c>
      <c r="B24" s="38">
        <v>7</v>
      </c>
      <c r="C24" s="61" t="s">
        <v>53</v>
      </c>
      <c r="D24" s="40">
        <v>40726</v>
      </c>
      <c r="E24" s="40">
        <v>42000</v>
      </c>
      <c r="F24" s="41">
        <v>24000</v>
      </c>
      <c r="G24" s="42">
        <v>39000</v>
      </c>
      <c r="H24" s="41">
        <v>38986</v>
      </c>
      <c r="I24" s="43">
        <f t="shared" si="0"/>
        <v>95.7275450572116</v>
      </c>
      <c r="J24" s="43">
        <f t="shared" si="1"/>
        <v>99.96410256410256</v>
      </c>
    </row>
    <row r="25" spans="1:10" ht="31.5">
      <c r="A25" s="31">
        <v>37</v>
      </c>
      <c r="B25" s="31">
        <v>72</v>
      </c>
      <c r="C25" s="50" t="s">
        <v>54</v>
      </c>
      <c r="D25" s="45">
        <v>40726</v>
      </c>
      <c r="E25" s="45">
        <v>42000</v>
      </c>
      <c r="F25" s="46">
        <v>24000</v>
      </c>
      <c r="G25" s="47">
        <v>39000</v>
      </c>
      <c r="H25" s="46">
        <v>38986</v>
      </c>
      <c r="I25" s="48">
        <f t="shared" si="0"/>
        <v>95.7275450572116</v>
      </c>
      <c r="J25" s="48">
        <f t="shared" si="1"/>
        <v>99.96410256410256</v>
      </c>
    </row>
    <row r="26" spans="1:10" ht="31.5">
      <c r="A26" s="31">
        <v>38</v>
      </c>
      <c r="B26" s="31">
        <v>721</v>
      </c>
      <c r="C26" s="50" t="s">
        <v>55</v>
      </c>
      <c r="D26" s="45">
        <v>38966</v>
      </c>
      <c r="E26" s="45">
        <v>42000</v>
      </c>
      <c r="F26" s="46">
        <v>24000</v>
      </c>
      <c r="G26" s="47">
        <v>24000</v>
      </c>
      <c r="H26" s="46">
        <v>23986</v>
      </c>
      <c r="I26" s="48">
        <f t="shared" si="0"/>
        <v>61.55622850690345</v>
      </c>
      <c r="J26" s="48">
        <f t="shared" si="1"/>
        <v>99.94166666666666</v>
      </c>
    </row>
    <row r="27" spans="1:10" ht="31.5">
      <c r="A27" s="31">
        <v>40</v>
      </c>
      <c r="B27" s="31">
        <v>723</v>
      </c>
      <c r="C27" s="50" t="s">
        <v>56</v>
      </c>
      <c r="D27" s="45">
        <v>1760</v>
      </c>
      <c r="E27" s="45">
        <v>0</v>
      </c>
      <c r="F27" s="46">
        <v>0</v>
      </c>
      <c r="G27" s="47">
        <v>15000</v>
      </c>
      <c r="H27" s="46">
        <v>15000</v>
      </c>
      <c r="I27" s="48">
        <f t="shared" si="0"/>
        <v>852.2727272727274</v>
      </c>
      <c r="J27" s="48">
        <f t="shared" si="1"/>
        <v>100</v>
      </c>
    </row>
    <row r="28" spans="1:10" ht="15.75">
      <c r="A28" s="38">
        <v>42</v>
      </c>
      <c r="B28" s="38">
        <v>8</v>
      </c>
      <c r="C28" s="62" t="s">
        <v>57</v>
      </c>
      <c r="D28" s="63">
        <v>560000</v>
      </c>
      <c r="E28" s="63">
        <v>0</v>
      </c>
      <c r="F28" s="63">
        <v>0</v>
      </c>
      <c r="G28" s="64">
        <v>0</v>
      </c>
      <c r="H28" s="65">
        <f>H29</f>
        <v>0</v>
      </c>
      <c r="I28" s="43">
        <v>0</v>
      </c>
      <c r="J28" s="43">
        <v>0</v>
      </c>
    </row>
    <row r="29" spans="1:10" ht="15.75">
      <c r="A29" s="31">
        <v>43</v>
      </c>
      <c r="B29" s="31">
        <v>84</v>
      </c>
      <c r="C29" s="60" t="s">
        <v>58</v>
      </c>
      <c r="D29" s="66">
        <v>560000</v>
      </c>
      <c r="E29" s="66">
        <v>0</v>
      </c>
      <c r="F29" s="67">
        <v>0</v>
      </c>
      <c r="G29" s="68">
        <v>0</v>
      </c>
      <c r="H29" s="67"/>
      <c r="I29" s="48">
        <v>0</v>
      </c>
      <c r="J29" s="48">
        <v>0</v>
      </c>
    </row>
    <row r="30" spans="1:10" ht="31.5">
      <c r="A30" s="31">
        <v>44</v>
      </c>
      <c r="B30" s="31">
        <v>841</v>
      </c>
      <c r="C30" s="50" t="s">
        <v>59</v>
      </c>
      <c r="D30" s="45">
        <v>560000</v>
      </c>
      <c r="E30" s="45">
        <v>0</v>
      </c>
      <c r="F30" s="46">
        <v>0</v>
      </c>
      <c r="G30" s="47">
        <v>0</v>
      </c>
      <c r="H30" s="46"/>
      <c r="I30" s="48">
        <v>0</v>
      </c>
      <c r="J30" s="48">
        <v>0</v>
      </c>
    </row>
    <row r="31" spans="1:10" ht="15.75">
      <c r="A31" s="169"/>
      <c r="B31" s="169"/>
      <c r="C31" s="62" t="s">
        <v>60</v>
      </c>
      <c r="D31" s="40">
        <v>94934094</v>
      </c>
      <c r="E31" s="40">
        <v>141890756</v>
      </c>
      <c r="F31" s="41">
        <v>147045946</v>
      </c>
      <c r="G31" s="42">
        <v>148620973</v>
      </c>
      <c r="H31" s="41">
        <f>H7+H24+H28</f>
        <v>110268865</v>
      </c>
      <c r="I31" s="43">
        <f t="shared" si="0"/>
        <v>116.15307036058088</v>
      </c>
      <c r="J31" s="43">
        <f t="shared" si="1"/>
        <v>74.19468650632506</v>
      </c>
    </row>
    <row r="32" spans="1:10" ht="15.75">
      <c r="A32" s="69"/>
      <c r="B32" s="69"/>
      <c r="C32" s="69"/>
      <c r="D32" s="69"/>
      <c r="E32" s="69"/>
      <c r="F32" s="70"/>
      <c r="G32" s="71"/>
      <c r="H32" s="71"/>
      <c r="I32" s="71"/>
      <c r="J32" s="71"/>
    </row>
    <row r="33" spans="1:10" ht="15.75">
      <c r="A33" s="69"/>
      <c r="B33" s="69"/>
      <c r="C33" s="69"/>
      <c r="D33" s="69"/>
      <c r="E33" s="69"/>
      <c r="F33" s="70"/>
      <c r="G33" s="71"/>
      <c r="H33" s="71"/>
      <c r="I33" s="71"/>
      <c r="J33" s="71"/>
    </row>
    <row r="34" spans="1:10" ht="15.75">
      <c r="A34" s="69"/>
      <c r="B34" s="69"/>
      <c r="C34" s="69"/>
      <c r="D34" s="69"/>
      <c r="E34" s="69"/>
      <c r="F34" s="70"/>
      <c r="G34" s="71"/>
      <c r="H34" s="71"/>
      <c r="I34" s="71"/>
      <c r="J34" s="71"/>
    </row>
    <row r="35" spans="6:10" ht="15.75">
      <c r="F35" s="1"/>
      <c r="G35" s="1"/>
      <c r="H35" s="1"/>
      <c r="I35" s="1"/>
      <c r="J35" s="1"/>
    </row>
    <row r="36" spans="6:10" ht="15.75">
      <c r="F36" s="1"/>
      <c r="G36" s="1"/>
      <c r="H36" s="1"/>
      <c r="I36" s="1"/>
      <c r="J36" s="1"/>
    </row>
  </sheetData>
  <sheetProtection/>
  <mergeCells count="13">
    <mergeCell ref="I4:I5"/>
    <mergeCell ref="J4:J5"/>
    <mergeCell ref="A31:B31"/>
    <mergeCell ref="A2:J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25">
      <selection activeCell="D43" sqref="D43"/>
    </sheetView>
  </sheetViews>
  <sheetFormatPr defaultColWidth="9.140625" defaultRowHeight="12.75"/>
  <cols>
    <col min="1" max="1" width="6.140625" style="99" customWidth="1"/>
    <col min="2" max="2" width="9.421875" style="99" customWidth="1"/>
    <col min="3" max="3" width="29.28125" style="99" customWidth="1"/>
    <col min="4" max="4" width="17.140625" style="99" customWidth="1"/>
    <col min="5" max="5" width="16.421875" style="99" customWidth="1"/>
    <col min="6" max="6" width="16.28125" style="99" customWidth="1"/>
    <col min="7" max="7" width="16.57421875" style="99" customWidth="1"/>
    <col min="8" max="8" width="17.421875" style="99" customWidth="1"/>
    <col min="9" max="9" width="14.140625" style="99" customWidth="1"/>
    <col min="10" max="10" width="14.00390625" style="99" customWidth="1"/>
  </cols>
  <sheetData>
    <row r="1" spans="1:10" ht="12.75">
      <c r="A1" s="176"/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8.75">
      <c r="A2" s="177" t="s">
        <v>61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8.75">
      <c r="A3" s="177" t="s">
        <v>62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ht="15.75">
      <c r="A4" s="178"/>
      <c r="B4" s="178"/>
      <c r="C4" s="178"/>
      <c r="D4" s="178"/>
      <c r="E4" s="178"/>
      <c r="F4" s="178"/>
      <c r="G4" s="178"/>
      <c r="H4" s="178"/>
      <c r="I4" s="178"/>
      <c r="J4" s="178"/>
    </row>
    <row r="5" spans="1:10" ht="12.75">
      <c r="A5" s="179" t="s">
        <v>63</v>
      </c>
      <c r="B5" s="181" t="s">
        <v>26</v>
      </c>
      <c r="C5" s="181" t="s">
        <v>4</v>
      </c>
      <c r="D5" s="182" t="s">
        <v>64</v>
      </c>
      <c r="E5" s="181" t="s">
        <v>28</v>
      </c>
      <c r="F5" s="181" t="s">
        <v>29</v>
      </c>
      <c r="G5" s="170" t="s">
        <v>30</v>
      </c>
      <c r="H5" s="171" t="s">
        <v>65</v>
      </c>
      <c r="I5" s="171" t="s">
        <v>33</v>
      </c>
      <c r="J5" s="171" t="s">
        <v>33</v>
      </c>
    </row>
    <row r="6" spans="1:10" ht="12.75">
      <c r="A6" s="180"/>
      <c r="B6" s="181"/>
      <c r="C6" s="181"/>
      <c r="D6" s="183"/>
      <c r="E6" s="181"/>
      <c r="F6" s="181"/>
      <c r="G6" s="170"/>
      <c r="H6" s="172"/>
      <c r="I6" s="172"/>
      <c r="J6" s="172"/>
    </row>
    <row r="7" spans="1:10" ht="15.75">
      <c r="A7" s="32">
        <v>1</v>
      </c>
      <c r="B7" s="31">
        <v>2</v>
      </c>
      <c r="C7" s="31">
        <v>3</v>
      </c>
      <c r="D7" s="32">
        <v>4</v>
      </c>
      <c r="E7" s="31">
        <v>5</v>
      </c>
      <c r="F7" s="33">
        <v>6</v>
      </c>
      <c r="G7" s="34">
        <v>7</v>
      </c>
      <c r="H7" s="35">
        <v>8</v>
      </c>
      <c r="I7" s="35" t="s">
        <v>34</v>
      </c>
      <c r="J7" s="35" t="s">
        <v>35</v>
      </c>
    </row>
    <row r="8" spans="1:10" ht="15.75">
      <c r="A8" s="72">
        <v>1</v>
      </c>
      <c r="B8" s="73">
        <v>3</v>
      </c>
      <c r="C8" s="74" t="s">
        <v>66</v>
      </c>
      <c r="D8" s="75">
        <v>117743441</v>
      </c>
      <c r="E8" s="75">
        <v>121599705</v>
      </c>
      <c r="F8" s="76">
        <v>125471895</v>
      </c>
      <c r="G8" s="77">
        <v>126396922</v>
      </c>
      <c r="H8" s="78">
        <v>123032609</v>
      </c>
      <c r="I8" s="79">
        <f>H8/D8*100</f>
        <v>104.49211264345502</v>
      </c>
      <c r="J8" s="79">
        <f>H8/G8*100</f>
        <v>97.33829515247214</v>
      </c>
    </row>
    <row r="9" spans="1:10" ht="15.75">
      <c r="A9" s="31">
        <v>2</v>
      </c>
      <c r="B9" s="31">
        <v>31</v>
      </c>
      <c r="C9" s="80" t="s">
        <v>67</v>
      </c>
      <c r="D9" s="57">
        <v>91748090</v>
      </c>
      <c r="E9" s="57">
        <v>93094000</v>
      </c>
      <c r="F9" s="58">
        <v>96200000</v>
      </c>
      <c r="G9" s="59">
        <v>96200000</v>
      </c>
      <c r="H9" s="58">
        <v>94862151</v>
      </c>
      <c r="I9" s="81">
        <f aca="true" t="shared" si="0" ref="I9:I29">H9/D9*100</f>
        <v>103.39414259196022</v>
      </c>
      <c r="J9" s="81">
        <f aca="true" t="shared" si="1" ref="J9:J16">H9/G9*100</f>
        <v>98.60930457380458</v>
      </c>
    </row>
    <row r="10" spans="1:10" ht="15.75">
      <c r="A10" s="31">
        <v>3</v>
      </c>
      <c r="B10" s="31">
        <v>311</v>
      </c>
      <c r="C10" s="60" t="s">
        <v>0</v>
      </c>
      <c r="D10" s="45">
        <v>75988483</v>
      </c>
      <c r="E10" s="45">
        <v>77242000</v>
      </c>
      <c r="F10" s="46">
        <v>80610000</v>
      </c>
      <c r="G10" s="47">
        <v>80610000</v>
      </c>
      <c r="H10" s="46">
        <v>79465750</v>
      </c>
      <c r="I10" s="81">
        <f t="shared" si="0"/>
        <v>104.57604476720506</v>
      </c>
      <c r="J10" s="81">
        <f t="shared" si="1"/>
        <v>98.58051110284084</v>
      </c>
    </row>
    <row r="11" spans="1:10" ht="15.75">
      <c r="A11" s="31">
        <v>8</v>
      </c>
      <c r="B11" s="31">
        <v>312</v>
      </c>
      <c r="C11" s="50" t="s">
        <v>1</v>
      </c>
      <c r="D11" s="45">
        <v>3313249</v>
      </c>
      <c r="E11" s="45">
        <v>3170000</v>
      </c>
      <c r="F11" s="46">
        <v>3090000</v>
      </c>
      <c r="G11" s="47">
        <v>3090000</v>
      </c>
      <c r="H11" s="46">
        <v>3165372</v>
      </c>
      <c r="I11" s="81">
        <f t="shared" si="0"/>
        <v>95.53679786819524</v>
      </c>
      <c r="J11" s="81">
        <f t="shared" si="1"/>
        <v>102.43922330097088</v>
      </c>
    </row>
    <row r="12" spans="1:10" ht="15.75">
      <c r="A12" s="31">
        <v>10</v>
      </c>
      <c r="B12" s="31">
        <v>313</v>
      </c>
      <c r="C12" s="60" t="s">
        <v>5</v>
      </c>
      <c r="D12" s="45">
        <v>12446358</v>
      </c>
      <c r="E12" s="45">
        <v>12500000</v>
      </c>
      <c r="F12" s="46">
        <v>12500000</v>
      </c>
      <c r="G12" s="47">
        <v>12500000</v>
      </c>
      <c r="H12" s="46">
        <v>12231029</v>
      </c>
      <c r="I12" s="81">
        <f t="shared" si="0"/>
        <v>98.26994370562055</v>
      </c>
      <c r="J12" s="81">
        <f t="shared" si="1"/>
        <v>97.848232</v>
      </c>
    </row>
    <row r="13" spans="1:10" ht="15.75">
      <c r="A13" s="31">
        <v>13</v>
      </c>
      <c r="B13" s="31">
        <v>32</v>
      </c>
      <c r="C13" s="50" t="s">
        <v>68</v>
      </c>
      <c r="D13" s="45">
        <v>25144496</v>
      </c>
      <c r="E13" s="45">
        <v>27641705</v>
      </c>
      <c r="F13" s="46">
        <v>28477895</v>
      </c>
      <c r="G13" s="47">
        <v>29196922</v>
      </c>
      <c r="H13" s="46">
        <v>27324644</v>
      </c>
      <c r="I13" s="81">
        <f t="shared" si="0"/>
        <v>108.67047802429606</v>
      </c>
      <c r="J13" s="81">
        <f t="shared" si="1"/>
        <v>93.58741308416003</v>
      </c>
    </row>
    <row r="14" spans="1:10" ht="31.5">
      <c r="A14" s="31">
        <v>14</v>
      </c>
      <c r="B14" s="31">
        <v>321</v>
      </c>
      <c r="C14" s="50" t="s">
        <v>69</v>
      </c>
      <c r="D14" s="45">
        <v>2577576</v>
      </c>
      <c r="E14" s="45">
        <v>2850000</v>
      </c>
      <c r="F14" s="46">
        <v>2700000</v>
      </c>
      <c r="G14" s="47">
        <v>2920000</v>
      </c>
      <c r="H14" s="46">
        <v>2387504</v>
      </c>
      <c r="I14" s="81">
        <f t="shared" si="0"/>
        <v>92.62594003047825</v>
      </c>
      <c r="J14" s="81">
        <f t="shared" si="1"/>
        <v>81.76383561643836</v>
      </c>
    </row>
    <row r="15" spans="1:10" ht="31.5">
      <c r="A15" s="31">
        <v>18</v>
      </c>
      <c r="B15" s="56">
        <v>322</v>
      </c>
      <c r="C15" s="50" t="s">
        <v>70</v>
      </c>
      <c r="D15" s="45">
        <v>14271000</v>
      </c>
      <c r="E15" s="45">
        <v>16030000</v>
      </c>
      <c r="F15" s="46">
        <v>16748746</v>
      </c>
      <c r="G15" s="47">
        <v>16627773</v>
      </c>
      <c r="H15" s="46">
        <v>16081214</v>
      </c>
      <c r="I15" s="81">
        <f t="shared" si="0"/>
        <v>112.684563099993</v>
      </c>
      <c r="J15" s="81">
        <f t="shared" si="1"/>
        <v>96.71297533349775</v>
      </c>
    </row>
    <row r="16" spans="1:10" ht="15.75">
      <c r="A16" s="31">
        <v>25</v>
      </c>
      <c r="B16" s="31">
        <v>323</v>
      </c>
      <c r="C16" s="50" t="s">
        <v>71</v>
      </c>
      <c r="D16" s="45">
        <v>7408011</v>
      </c>
      <c r="E16" s="45">
        <v>7991705</v>
      </c>
      <c r="F16" s="46">
        <v>8249149</v>
      </c>
      <c r="G16" s="47">
        <v>8569149</v>
      </c>
      <c r="H16" s="46">
        <v>8004998</v>
      </c>
      <c r="I16" s="81">
        <f t="shared" si="0"/>
        <v>108.0586678394511</v>
      </c>
      <c r="J16" s="81">
        <f t="shared" si="1"/>
        <v>93.41648744817017</v>
      </c>
    </row>
    <row r="17" spans="1:10" ht="31.5">
      <c r="A17" s="31">
        <v>35</v>
      </c>
      <c r="B17" s="82">
        <v>324</v>
      </c>
      <c r="C17" s="50" t="s">
        <v>72</v>
      </c>
      <c r="D17" s="45">
        <v>10853</v>
      </c>
      <c r="E17" s="45">
        <v>10000</v>
      </c>
      <c r="F17" s="46">
        <v>0</v>
      </c>
      <c r="G17" s="47">
        <v>0</v>
      </c>
      <c r="H17" s="46">
        <v>0</v>
      </c>
      <c r="I17" s="81">
        <v>0</v>
      </c>
      <c r="J17" s="81">
        <v>0</v>
      </c>
    </row>
    <row r="18" spans="1:10" ht="31.5">
      <c r="A18" s="31">
        <v>37</v>
      </c>
      <c r="B18" s="31">
        <v>329</v>
      </c>
      <c r="C18" s="50" t="s">
        <v>73</v>
      </c>
      <c r="D18" s="45">
        <v>877056</v>
      </c>
      <c r="E18" s="45">
        <v>760000</v>
      </c>
      <c r="F18" s="46">
        <v>780000</v>
      </c>
      <c r="G18" s="47">
        <v>1080000</v>
      </c>
      <c r="H18" s="46">
        <v>850928</v>
      </c>
      <c r="I18" s="81">
        <f t="shared" si="0"/>
        <v>97.02094279042616</v>
      </c>
      <c r="J18" s="81">
        <f aca="true" t="shared" si="2" ref="J18:J40">H18/G18*100</f>
        <v>78.78962962962963</v>
      </c>
    </row>
    <row r="19" spans="1:10" ht="15.75">
      <c r="A19" s="51">
        <v>45</v>
      </c>
      <c r="B19" s="51">
        <v>34</v>
      </c>
      <c r="C19" s="83" t="s">
        <v>2</v>
      </c>
      <c r="D19" s="84">
        <v>806078</v>
      </c>
      <c r="E19" s="45">
        <v>724000</v>
      </c>
      <c r="F19" s="85">
        <v>724000</v>
      </c>
      <c r="G19" s="86">
        <v>830000</v>
      </c>
      <c r="H19" s="85">
        <v>706886</v>
      </c>
      <c r="I19" s="81">
        <f t="shared" si="0"/>
        <v>87.69449110383859</v>
      </c>
      <c r="J19" s="81">
        <f t="shared" si="2"/>
        <v>85.16698795180723</v>
      </c>
    </row>
    <row r="20" spans="1:10" ht="15.75">
      <c r="A20" s="31">
        <v>46</v>
      </c>
      <c r="B20" s="31">
        <v>342</v>
      </c>
      <c r="C20" s="60" t="s">
        <v>74</v>
      </c>
      <c r="D20" s="66">
        <v>4721</v>
      </c>
      <c r="E20" s="45">
        <v>10000</v>
      </c>
      <c r="F20" s="46">
        <v>10000</v>
      </c>
      <c r="G20" s="47">
        <v>10000</v>
      </c>
      <c r="H20" s="46">
        <v>2846</v>
      </c>
      <c r="I20" s="81">
        <f t="shared" si="0"/>
        <v>60.28383816987927</v>
      </c>
      <c r="J20" s="81">
        <f t="shared" si="2"/>
        <v>28.46</v>
      </c>
    </row>
    <row r="21" spans="1:10" ht="15.75">
      <c r="A21" s="31">
        <v>48</v>
      </c>
      <c r="B21" s="31">
        <v>343</v>
      </c>
      <c r="C21" s="60" t="s">
        <v>75</v>
      </c>
      <c r="D21" s="66">
        <v>801357</v>
      </c>
      <c r="E21" s="45">
        <v>714000</v>
      </c>
      <c r="F21" s="46">
        <v>714000</v>
      </c>
      <c r="G21" s="47">
        <v>820000</v>
      </c>
      <c r="H21" s="46">
        <v>704040</v>
      </c>
      <c r="I21" s="81">
        <f t="shared" si="0"/>
        <v>87.85597430358753</v>
      </c>
      <c r="J21" s="81">
        <f t="shared" si="2"/>
        <v>85.85853658536585</v>
      </c>
    </row>
    <row r="22" spans="1:10" ht="15.75">
      <c r="A22" s="31">
        <v>52</v>
      </c>
      <c r="B22" s="51">
        <v>37</v>
      </c>
      <c r="C22" s="52" t="s">
        <v>76</v>
      </c>
      <c r="D22" s="87">
        <v>44777</v>
      </c>
      <c r="E22" s="88">
        <v>140000</v>
      </c>
      <c r="F22" s="85">
        <v>70000</v>
      </c>
      <c r="G22" s="86">
        <v>170000</v>
      </c>
      <c r="H22" s="85">
        <v>138928</v>
      </c>
      <c r="I22" s="81">
        <f t="shared" si="0"/>
        <v>310.2664314268486</v>
      </c>
      <c r="J22" s="89">
        <f t="shared" si="2"/>
        <v>81.72235294117647</v>
      </c>
    </row>
    <row r="23" spans="1:10" ht="15.75">
      <c r="A23" s="31">
        <v>53</v>
      </c>
      <c r="B23" s="51">
        <v>372</v>
      </c>
      <c r="C23" s="52" t="s">
        <v>76</v>
      </c>
      <c r="D23" s="87">
        <v>44777</v>
      </c>
      <c r="E23" s="88">
        <v>140000</v>
      </c>
      <c r="F23" s="85">
        <v>70000</v>
      </c>
      <c r="G23" s="86">
        <v>170000</v>
      </c>
      <c r="H23" s="85">
        <v>138928</v>
      </c>
      <c r="I23" s="81">
        <f t="shared" si="0"/>
        <v>310.2664314268486</v>
      </c>
      <c r="J23" s="89">
        <f t="shared" si="2"/>
        <v>81.72235294117647</v>
      </c>
    </row>
    <row r="24" spans="1:10" ht="15.75">
      <c r="A24" s="31">
        <v>55</v>
      </c>
      <c r="B24" s="31">
        <v>38</v>
      </c>
      <c r="C24" s="60" t="s">
        <v>77</v>
      </c>
      <c r="D24" s="66">
        <v>0</v>
      </c>
      <c r="E24" s="45">
        <v>0</v>
      </c>
      <c r="F24" s="46">
        <v>0</v>
      </c>
      <c r="G24" s="47">
        <v>0</v>
      </c>
      <c r="H24" s="46">
        <v>0</v>
      </c>
      <c r="I24" s="81">
        <v>0</v>
      </c>
      <c r="J24" s="81">
        <v>0</v>
      </c>
    </row>
    <row r="25" spans="1:10" ht="15.75">
      <c r="A25" s="31">
        <v>56</v>
      </c>
      <c r="B25" s="31">
        <v>383</v>
      </c>
      <c r="C25" s="60" t="s">
        <v>77</v>
      </c>
      <c r="D25" s="66">
        <v>0</v>
      </c>
      <c r="E25" s="45">
        <v>0</v>
      </c>
      <c r="F25" s="46">
        <v>0</v>
      </c>
      <c r="G25" s="47">
        <v>0</v>
      </c>
      <c r="H25" s="46">
        <v>0</v>
      </c>
      <c r="I25" s="81">
        <v>0</v>
      </c>
      <c r="J25" s="81">
        <v>0</v>
      </c>
    </row>
    <row r="26" spans="1:10" ht="31.5">
      <c r="A26" s="90">
        <v>58</v>
      </c>
      <c r="B26" s="90">
        <v>4</v>
      </c>
      <c r="C26" s="91" t="s">
        <v>78</v>
      </c>
      <c r="D26" s="92">
        <f>D27+D32</f>
        <v>4023095</v>
      </c>
      <c r="E26" s="92">
        <v>2220000</v>
      </c>
      <c r="F26" s="92">
        <v>3495000</v>
      </c>
      <c r="G26" s="92">
        <v>3585000</v>
      </c>
      <c r="H26" s="92">
        <v>3604577</v>
      </c>
      <c r="I26" s="79">
        <f t="shared" si="0"/>
        <v>89.59711366497683</v>
      </c>
      <c r="J26" s="79">
        <f t="shared" si="2"/>
        <v>100.54608089260807</v>
      </c>
    </row>
    <row r="27" spans="1:10" ht="31.5">
      <c r="A27" s="56">
        <v>59</v>
      </c>
      <c r="B27" s="56">
        <v>42</v>
      </c>
      <c r="C27" s="50" t="s">
        <v>78</v>
      </c>
      <c r="D27" s="58">
        <v>3136194</v>
      </c>
      <c r="E27" s="58">
        <v>2000000</v>
      </c>
      <c r="F27" s="58">
        <v>2790000</v>
      </c>
      <c r="G27" s="58">
        <v>2880000</v>
      </c>
      <c r="H27" s="58">
        <v>2914205</v>
      </c>
      <c r="I27" s="81">
        <f t="shared" si="0"/>
        <v>92.92170701174736</v>
      </c>
      <c r="J27" s="81">
        <f t="shared" si="2"/>
        <v>101.18767361111112</v>
      </c>
    </row>
    <row r="28" spans="1:10" ht="15.75">
      <c r="A28" s="56">
        <v>60</v>
      </c>
      <c r="B28" s="56">
        <v>421</v>
      </c>
      <c r="C28" s="50" t="s">
        <v>79</v>
      </c>
      <c r="D28" s="58">
        <v>26650</v>
      </c>
      <c r="E28" s="58">
        <v>0</v>
      </c>
      <c r="F28" s="58">
        <v>0</v>
      </c>
      <c r="G28" s="58">
        <v>0</v>
      </c>
      <c r="H28" s="58">
        <v>0</v>
      </c>
      <c r="I28" s="81">
        <v>0</v>
      </c>
      <c r="J28" s="81">
        <v>0</v>
      </c>
    </row>
    <row r="29" spans="1:10" ht="15.75">
      <c r="A29" s="56">
        <v>63</v>
      </c>
      <c r="B29" s="56">
        <v>422</v>
      </c>
      <c r="C29" s="50" t="s">
        <v>80</v>
      </c>
      <c r="D29" s="58">
        <v>2889915</v>
      </c>
      <c r="E29" s="58">
        <v>1980000</v>
      </c>
      <c r="F29" s="58">
        <v>2770000</v>
      </c>
      <c r="G29" s="58">
        <v>2860000</v>
      </c>
      <c r="H29" s="58">
        <v>2908396</v>
      </c>
      <c r="I29" s="81">
        <f t="shared" si="0"/>
        <v>100.63949977767513</v>
      </c>
      <c r="J29" s="81">
        <f t="shared" si="2"/>
        <v>101.69216783216784</v>
      </c>
    </row>
    <row r="30" spans="1:10" ht="15.75">
      <c r="A30" s="93">
        <v>71</v>
      </c>
      <c r="B30" s="93">
        <v>423</v>
      </c>
      <c r="C30" s="50" t="s">
        <v>81</v>
      </c>
      <c r="D30" s="54">
        <v>200000</v>
      </c>
      <c r="E30" s="54">
        <v>0</v>
      </c>
      <c r="F30" s="54">
        <v>0</v>
      </c>
      <c r="G30" s="54">
        <v>0</v>
      </c>
      <c r="H30" s="54">
        <v>0</v>
      </c>
      <c r="I30" s="81">
        <v>0</v>
      </c>
      <c r="J30" s="81">
        <v>0</v>
      </c>
    </row>
    <row r="31" spans="1:10" ht="31.5">
      <c r="A31" s="56">
        <v>73</v>
      </c>
      <c r="B31" s="56">
        <v>426</v>
      </c>
      <c r="C31" s="50" t="s">
        <v>82</v>
      </c>
      <c r="D31" s="58">
        <v>19629</v>
      </c>
      <c r="E31" s="58">
        <v>20000</v>
      </c>
      <c r="F31" s="58">
        <v>20000</v>
      </c>
      <c r="G31" s="58">
        <v>20000</v>
      </c>
      <c r="H31" s="58">
        <v>5809</v>
      </c>
      <c r="I31" s="81">
        <f aca="true" t="shared" si="3" ref="I31:I43">H31/D31*100</f>
        <v>29.593968108411023</v>
      </c>
      <c r="J31" s="81">
        <f t="shared" si="2"/>
        <v>29.044999999999998</v>
      </c>
    </row>
    <row r="32" spans="1:10" ht="15.75">
      <c r="A32" s="56">
        <v>75</v>
      </c>
      <c r="B32" s="56">
        <v>45</v>
      </c>
      <c r="C32" s="50" t="s">
        <v>83</v>
      </c>
      <c r="D32" s="94">
        <v>886901</v>
      </c>
      <c r="E32" s="94">
        <v>220000</v>
      </c>
      <c r="F32" s="94">
        <v>705000</v>
      </c>
      <c r="G32" s="94">
        <v>705000</v>
      </c>
      <c r="H32" s="94">
        <v>690372</v>
      </c>
      <c r="I32" s="81">
        <f t="shared" si="3"/>
        <v>77.84093151321287</v>
      </c>
      <c r="J32" s="81">
        <f t="shared" si="2"/>
        <v>97.92510638297873</v>
      </c>
    </row>
    <row r="33" spans="1:10" ht="31.5">
      <c r="A33" s="56">
        <v>76</v>
      </c>
      <c r="B33" s="56">
        <v>451</v>
      </c>
      <c r="C33" s="50" t="s">
        <v>84</v>
      </c>
      <c r="D33" s="58">
        <v>293639</v>
      </c>
      <c r="E33" s="58">
        <v>150000</v>
      </c>
      <c r="F33" s="58">
        <v>250000</v>
      </c>
      <c r="G33" s="58">
        <v>250000</v>
      </c>
      <c r="H33" s="58">
        <v>250375</v>
      </c>
      <c r="I33" s="81">
        <f t="shared" si="3"/>
        <v>85.26626231529191</v>
      </c>
      <c r="J33" s="81">
        <f t="shared" si="2"/>
        <v>100.15</v>
      </c>
    </row>
    <row r="34" spans="1:10" ht="31.5">
      <c r="A34" s="56">
        <v>78</v>
      </c>
      <c r="B34" s="56">
        <v>452</v>
      </c>
      <c r="C34" s="50" t="s">
        <v>85</v>
      </c>
      <c r="D34" s="58">
        <v>27699</v>
      </c>
      <c r="E34" s="58">
        <v>20000</v>
      </c>
      <c r="F34" s="58">
        <v>20000</v>
      </c>
      <c r="G34" s="58">
        <v>20000</v>
      </c>
      <c r="H34" s="58">
        <v>4997</v>
      </c>
      <c r="I34" s="81">
        <f t="shared" si="3"/>
        <v>18.04036246795913</v>
      </c>
      <c r="J34" s="81">
        <f t="shared" si="2"/>
        <v>24.985</v>
      </c>
    </row>
    <row r="35" spans="1:10" ht="31.5">
      <c r="A35" s="56">
        <v>80</v>
      </c>
      <c r="B35" s="56">
        <v>453</v>
      </c>
      <c r="C35" s="50" t="s">
        <v>86</v>
      </c>
      <c r="D35" s="58">
        <v>68000</v>
      </c>
      <c r="E35" s="58"/>
      <c r="F35" s="58">
        <v>187500</v>
      </c>
      <c r="G35" s="58">
        <v>187500</v>
      </c>
      <c r="H35" s="58">
        <v>187500</v>
      </c>
      <c r="I35" s="81">
        <f t="shared" si="3"/>
        <v>275.7352941176471</v>
      </c>
      <c r="J35" s="81">
        <v>0</v>
      </c>
    </row>
    <row r="36" spans="1:10" ht="31.5">
      <c r="A36" s="56">
        <v>82</v>
      </c>
      <c r="B36" s="56">
        <v>454</v>
      </c>
      <c r="C36" s="50" t="s">
        <v>87</v>
      </c>
      <c r="D36" s="58">
        <v>497563</v>
      </c>
      <c r="E36" s="58">
        <v>50000</v>
      </c>
      <c r="F36" s="58">
        <v>247500</v>
      </c>
      <c r="G36" s="58">
        <v>247500</v>
      </c>
      <c r="H36" s="58">
        <v>247500</v>
      </c>
      <c r="I36" s="81">
        <f t="shared" si="3"/>
        <v>49.74244467534765</v>
      </c>
      <c r="J36" s="81">
        <f t="shared" si="2"/>
        <v>100</v>
      </c>
    </row>
    <row r="37" spans="1:10" ht="31.5">
      <c r="A37" s="90">
        <v>84</v>
      </c>
      <c r="B37" s="90">
        <v>5</v>
      </c>
      <c r="C37" s="91" t="s">
        <v>88</v>
      </c>
      <c r="D37" s="92">
        <v>36803</v>
      </c>
      <c r="E37" s="92">
        <v>42000</v>
      </c>
      <c r="F37" s="92">
        <v>50000</v>
      </c>
      <c r="G37" s="92">
        <v>610000</v>
      </c>
      <c r="H37" s="92">
        <v>598678</v>
      </c>
      <c r="I37" s="79">
        <f t="shared" si="3"/>
        <v>1626.7097790940954</v>
      </c>
      <c r="J37" s="79">
        <f t="shared" si="2"/>
        <v>98.1439344262295</v>
      </c>
    </row>
    <row r="38" spans="1:10" ht="31.5">
      <c r="A38" s="56">
        <v>85</v>
      </c>
      <c r="B38" s="56">
        <v>54</v>
      </c>
      <c r="C38" s="50" t="s">
        <v>88</v>
      </c>
      <c r="D38" s="45">
        <v>36803</v>
      </c>
      <c r="E38" s="45">
        <v>42000</v>
      </c>
      <c r="F38" s="58">
        <v>50000</v>
      </c>
      <c r="G38" s="59">
        <v>610000</v>
      </c>
      <c r="H38" s="58">
        <v>598678</v>
      </c>
      <c r="I38" s="81">
        <f t="shared" si="3"/>
        <v>1626.7097790940954</v>
      </c>
      <c r="J38" s="81">
        <f t="shared" si="2"/>
        <v>98.1439344262295</v>
      </c>
    </row>
    <row r="39" spans="1:10" ht="31.5">
      <c r="A39" s="56">
        <v>86</v>
      </c>
      <c r="B39" s="56">
        <v>544</v>
      </c>
      <c r="C39" s="50" t="s">
        <v>88</v>
      </c>
      <c r="D39" s="45">
        <v>36803</v>
      </c>
      <c r="E39" s="45">
        <v>42000</v>
      </c>
      <c r="F39" s="58">
        <v>50000</v>
      </c>
      <c r="G39" s="59">
        <v>50000</v>
      </c>
      <c r="H39" s="58">
        <v>38678</v>
      </c>
      <c r="I39" s="81">
        <f t="shared" si="3"/>
        <v>105.09469336738853</v>
      </c>
      <c r="J39" s="81">
        <f t="shared" si="2"/>
        <v>77.35600000000001</v>
      </c>
    </row>
    <row r="40" spans="1:10" ht="15.75">
      <c r="A40" s="56"/>
      <c r="B40" s="56">
        <v>547</v>
      </c>
      <c r="C40" s="50" t="s">
        <v>89</v>
      </c>
      <c r="D40" s="45">
        <v>0</v>
      </c>
      <c r="E40" s="45">
        <v>0</v>
      </c>
      <c r="F40" s="58">
        <v>0</v>
      </c>
      <c r="G40" s="59">
        <v>560000</v>
      </c>
      <c r="H40" s="58">
        <v>560000</v>
      </c>
      <c r="I40" s="81">
        <v>0</v>
      </c>
      <c r="J40" s="81">
        <f t="shared" si="2"/>
        <v>100</v>
      </c>
    </row>
    <row r="41" spans="1:10" ht="15.75">
      <c r="A41" s="93">
        <v>89</v>
      </c>
      <c r="B41" s="93">
        <v>92</v>
      </c>
      <c r="C41" s="52" t="s">
        <v>90</v>
      </c>
      <c r="D41" s="45">
        <v>0</v>
      </c>
      <c r="E41" s="45">
        <v>0</v>
      </c>
      <c r="F41" s="54">
        <v>0</v>
      </c>
      <c r="G41" s="55">
        <v>0</v>
      </c>
      <c r="H41" s="54">
        <v>0</v>
      </c>
      <c r="I41" s="81">
        <v>0</v>
      </c>
      <c r="J41" s="81">
        <v>0</v>
      </c>
    </row>
    <row r="42" spans="1:10" ht="15.75">
      <c r="A42" s="93">
        <v>90</v>
      </c>
      <c r="B42" s="93">
        <v>922</v>
      </c>
      <c r="C42" s="52" t="s">
        <v>90</v>
      </c>
      <c r="D42" s="87">
        <v>0</v>
      </c>
      <c r="E42" s="45">
        <v>0</v>
      </c>
      <c r="F42" s="46">
        <v>0</v>
      </c>
      <c r="G42" s="47">
        <v>0</v>
      </c>
      <c r="H42" s="95">
        <v>0</v>
      </c>
      <c r="I42" s="81">
        <v>0</v>
      </c>
      <c r="J42" s="81">
        <v>0</v>
      </c>
    </row>
    <row r="43" spans="1:10" ht="15.75">
      <c r="A43" s="173" t="s">
        <v>91</v>
      </c>
      <c r="B43" s="174"/>
      <c r="C43" s="175"/>
      <c r="D43" s="96">
        <f>D8+D26+D37+D41</f>
        <v>121803339</v>
      </c>
      <c r="E43" s="96">
        <v>123861705</v>
      </c>
      <c r="F43" s="96">
        <f>F8+F26+F37+F41</f>
        <v>129016895</v>
      </c>
      <c r="G43" s="97">
        <f>G8+G26+G37+G41</f>
        <v>130591922</v>
      </c>
      <c r="H43" s="96">
        <f>H8+H26+H37+H41</f>
        <v>127235864</v>
      </c>
      <c r="I43" s="98">
        <f t="shared" si="3"/>
        <v>104.4600788817456</v>
      </c>
      <c r="J43" s="98">
        <f>H43/G43*100</f>
        <v>97.43011822737398</v>
      </c>
    </row>
  </sheetData>
  <sheetProtection/>
  <mergeCells count="15"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43:C43"/>
    <mergeCell ref="A1:J1"/>
    <mergeCell ref="A2:J2"/>
    <mergeCell ref="A3:J3"/>
    <mergeCell ref="A4:J4"/>
    <mergeCell ref="A5:A6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2"/>
  <sheetViews>
    <sheetView zoomScalePageLayoutView="0" workbookViewId="0" topLeftCell="A1">
      <selection activeCell="A171" sqref="A171"/>
    </sheetView>
  </sheetViews>
  <sheetFormatPr defaultColWidth="9.140625" defaultRowHeight="12.75"/>
  <cols>
    <col min="1" max="1" width="6.7109375" style="0" customWidth="1"/>
    <col min="2" max="2" width="11.28125" style="0" customWidth="1"/>
    <col min="3" max="3" width="17.421875" style="0" customWidth="1"/>
    <col min="4" max="4" width="6.7109375" style="0" customWidth="1"/>
    <col min="5" max="5" width="14.7109375" style="0" customWidth="1"/>
    <col min="6" max="6" width="9.00390625" style="0" customWidth="1"/>
    <col min="7" max="7" width="16.140625" style="0" customWidth="1"/>
    <col min="8" max="8" width="15.421875" style="0" customWidth="1"/>
    <col min="9" max="9" width="0" style="0" hidden="1" customWidth="1"/>
    <col min="10" max="10" width="14.28125" style="0" customWidth="1"/>
  </cols>
  <sheetData>
    <row r="2" spans="1:10" ht="12.75">
      <c r="A2" s="184" t="s">
        <v>92</v>
      </c>
      <c r="B2" s="185"/>
      <c r="C2" s="185"/>
      <c r="D2" s="185"/>
      <c r="E2" s="185"/>
      <c r="F2" s="100"/>
      <c r="G2" s="100"/>
      <c r="H2" s="100"/>
      <c r="I2" s="100"/>
      <c r="J2" s="100"/>
    </row>
    <row r="3" spans="1:10" ht="12.75">
      <c r="A3" s="184" t="s">
        <v>95</v>
      </c>
      <c r="B3" s="185"/>
      <c r="C3" s="185"/>
      <c r="D3" s="185"/>
      <c r="E3" s="101"/>
      <c r="F3" s="100"/>
      <c r="G3" s="100"/>
      <c r="H3" s="100"/>
      <c r="I3" s="100"/>
      <c r="J3" s="100"/>
    </row>
    <row r="4" spans="1:10" ht="15.75">
      <c r="A4" s="184" t="s">
        <v>96</v>
      </c>
      <c r="B4" s="185"/>
      <c r="C4" s="185"/>
      <c r="D4" s="101"/>
      <c r="E4" s="101"/>
      <c r="F4" s="100"/>
      <c r="G4" s="186"/>
      <c r="H4" s="187"/>
      <c r="I4" s="100"/>
      <c r="J4" s="100"/>
    </row>
    <row r="5" spans="1:10" ht="12.75">
      <c r="A5" s="188" t="s">
        <v>97</v>
      </c>
      <c r="B5" s="188"/>
      <c r="C5" s="188"/>
      <c r="D5" s="188"/>
      <c r="E5" s="188"/>
      <c r="F5" s="188"/>
      <c r="G5" s="188"/>
      <c r="H5" s="188"/>
      <c r="I5" s="188"/>
      <c r="J5" s="188"/>
    </row>
    <row r="6" spans="1:10" ht="12.75">
      <c r="A6" s="188" t="s">
        <v>98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ht="12.75">
      <c r="A7" s="188"/>
      <c r="B7" s="188"/>
      <c r="C7" s="188"/>
      <c r="D7" s="188"/>
      <c r="E7" s="188"/>
      <c r="F7" s="188"/>
      <c r="G7" s="188"/>
      <c r="H7" s="188"/>
      <c r="I7" s="188"/>
      <c r="J7" s="188"/>
    </row>
    <row r="8" spans="1:10" ht="12.75">
      <c r="A8" s="100"/>
      <c r="B8" s="100"/>
      <c r="C8" s="100"/>
      <c r="D8" s="100"/>
      <c r="E8" s="100"/>
      <c r="F8" s="100"/>
      <c r="G8" s="187"/>
      <c r="H8" s="187"/>
      <c r="I8" s="100"/>
      <c r="J8" s="100"/>
    </row>
    <row r="9" spans="1:10" ht="23.25" customHeight="1">
      <c r="A9" s="102" t="s">
        <v>99</v>
      </c>
      <c r="B9" s="102" t="s">
        <v>100</v>
      </c>
      <c r="C9" s="189" t="s">
        <v>101</v>
      </c>
      <c r="D9" s="189"/>
      <c r="E9" s="189"/>
      <c r="F9" s="189"/>
      <c r="G9" s="102" t="s">
        <v>102</v>
      </c>
      <c r="H9" s="102" t="s">
        <v>103</v>
      </c>
      <c r="I9" s="102"/>
      <c r="J9" s="102" t="s">
        <v>104</v>
      </c>
    </row>
    <row r="10" spans="1:10" ht="12.75">
      <c r="A10" s="190" t="s">
        <v>105</v>
      </c>
      <c r="B10" s="191"/>
      <c r="C10" s="191"/>
      <c r="D10" s="191"/>
      <c r="E10" s="191"/>
      <c r="F10" s="191"/>
      <c r="G10" s="116">
        <v>148620973</v>
      </c>
      <c r="H10" s="117">
        <v>127235864</v>
      </c>
      <c r="I10" s="104"/>
      <c r="J10" s="103">
        <v>85.79</v>
      </c>
    </row>
    <row r="11" spans="1:10" ht="12.75">
      <c r="A11" s="192" t="s">
        <v>106</v>
      </c>
      <c r="B11" s="193"/>
      <c r="C11" s="193"/>
      <c r="D11" s="193"/>
      <c r="E11" s="193"/>
      <c r="F11" s="193"/>
      <c r="G11" s="118">
        <v>2508164</v>
      </c>
      <c r="H11" s="119">
        <v>0</v>
      </c>
      <c r="I11" s="106"/>
      <c r="J11" s="107">
        <f>H11/G11*100</f>
        <v>0</v>
      </c>
    </row>
    <row r="12" spans="1:10" ht="12.75">
      <c r="A12" s="115" t="s">
        <v>107</v>
      </c>
      <c r="B12" s="115"/>
      <c r="C12" s="194" t="s">
        <v>108</v>
      </c>
      <c r="D12" s="195"/>
      <c r="E12" s="195"/>
      <c r="F12" s="195"/>
      <c r="G12" s="120">
        <v>2508164</v>
      </c>
      <c r="H12" s="121">
        <v>0</v>
      </c>
      <c r="I12" s="109"/>
      <c r="J12" s="108">
        <f aca="true" t="shared" si="0" ref="J12:J75">H12/G12*100</f>
        <v>0</v>
      </c>
    </row>
    <row r="13" spans="1:10" ht="12.75">
      <c r="A13" s="115" t="s">
        <v>109</v>
      </c>
      <c r="B13" s="115"/>
      <c r="C13" s="194" t="s">
        <v>110</v>
      </c>
      <c r="D13" s="195"/>
      <c r="E13" s="195"/>
      <c r="F13" s="195"/>
      <c r="G13" s="120">
        <v>2508164</v>
      </c>
      <c r="H13" s="121">
        <v>0</v>
      </c>
      <c r="I13" s="109"/>
      <c r="J13" s="108">
        <f t="shared" si="0"/>
        <v>0</v>
      </c>
    </row>
    <row r="14" spans="1:10" ht="12.75">
      <c r="A14" s="115" t="s">
        <v>111</v>
      </c>
      <c r="B14" s="115"/>
      <c r="C14" s="194" t="s">
        <v>112</v>
      </c>
      <c r="D14" s="195"/>
      <c r="E14" s="195"/>
      <c r="F14" s="195"/>
      <c r="G14" s="120">
        <v>2508164</v>
      </c>
      <c r="H14" s="121">
        <v>0</v>
      </c>
      <c r="I14" s="109"/>
      <c r="J14" s="108">
        <f t="shared" si="0"/>
        <v>0</v>
      </c>
    </row>
    <row r="15" spans="1:10" ht="12.75">
      <c r="A15" s="115" t="s">
        <v>113</v>
      </c>
      <c r="B15" s="115" t="s">
        <v>114</v>
      </c>
      <c r="C15" s="194" t="s">
        <v>94</v>
      </c>
      <c r="D15" s="195"/>
      <c r="E15" s="195"/>
      <c r="F15" s="195"/>
      <c r="G15" s="120">
        <v>2508164</v>
      </c>
      <c r="H15" s="121">
        <v>0</v>
      </c>
      <c r="I15" s="109"/>
      <c r="J15" s="108">
        <f t="shared" si="0"/>
        <v>0</v>
      </c>
    </row>
    <row r="16" spans="1:10" ht="12.75">
      <c r="A16" s="192" t="s">
        <v>115</v>
      </c>
      <c r="B16" s="193"/>
      <c r="C16" s="193"/>
      <c r="D16" s="193"/>
      <c r="E16" s="193"/>
      <c r="F16" s="193"/>
      <c r="G16" s="122">
        <v>15520887</v>
      </c>
      <c r="H16" s="119">
        <v>0</v>
      </c>
      <c r="I16" s="110"/>
      <c r="J16" s="107">
        <f t="shared" si="0"/>
        <v>0</v>
      </c>
    </row>
    <row r="17" spans="1:10" ht="12.75">
      <c r="A17" s="115" t="s">
        <v>107</v>
      </c>
      <c r="B17" s="115"/>
      <c r="C17" s="194" t="s">
        <v>108</v>
      </c>
      <c r="D17" s="195"/>
      <c r="E17" s="195"/>
      <c r="F17" s="195"/>
      <c r="G17" s="120">
        <v>15520887</v>
      </c>
      <c r="H17" s="121">
        <v>0</v>
      </c>
      <c r="I17" s="109"/>
      <c r="J17" s="108">
        <f t="shared" si="0"/>
        <v>0</v>
      </c>
    </row>
    <row r="18" spans="1:10" ht="12.75">
      <c r="A18" s="115" t="s">
        <v>109</v>
      </c>
      <c r="B18" s="115"/>
      <c r="C18" s="194" t="s">
        <v>110</v>
      </c>
      <c r="D18" s="195"/>
      <c r="E18" s="195"/>
      <c r="F18" s="195"/>
      <c r="G18" s="120">
        <v>15520887</v>
      </c>
      <c r="H18" s="121">
        <v>0</v>
      </c>
      <c r="I18" s="109"/>
      <c r="J18" s="108">
        <f t="shared" si="0"/>
        <v>0</v>
      </c>
    </row>
    <row r="19" spans="1:10" ht="12.75">
      <c r="A19" s="115" t="s">
        <v>111</v>
      </c>
      <c r="B19" s="115"/>
      <c r="C19" s="194" t="s">
        <v>112</v>
      </c>
      <c r="D19" s="195"/>
      <c r="E19" s="195"/>
      <c r="F19" s="195"/>
      <c r="G19" s="120">
        <v>15520887</v>
      </c>
      <c r="H19" s="121">
        <v>0</v>
      </c>
      <c r="I19" s="109"/>
      <c r="J19" s="108">
        <f t="shared" si="0"/>
        <v>0</v>
      </c>
    </row>
    <row r="20" spans="1:10" ht="12.75">
      <c r="A20" s="115" t="s">
        <v>113</v>
      </c>
      <c r="B20" s="115" t="s">
        <v>116</v>
      </c>
      <c r="C20" s="194" t="s">
        <v>94</v>
      </c>
      <c r="D20" s="195"/>
      <c r="E20" s="195"/>
      <c r="F20" s="195"/>
      <c r="G20" s="120">
        <v>15520887</v>
      </c>
      <c r="H20" s="121">
        <v>0</v>
      </c>
      <c r="I20" s="109"/>
      <c r="J20" s="108">
        <f t="shared" si="0"/>
        <v>0</v>
      </c>
    </row>
    <row r="21" spans="1:10" ht="12.75">
      <c r="A21" s="190" t="s">
        <v>117</v>
      </c>
      <c r="B21" s="191"/>
      <c r="C21" s="191"/>
      <c r="D21" s="191"/>
      <c r="E21" s="191"/>
      <c r="F21" s="191"/>
      <c r="G21" s="116">
        <v>130591922</v>
      </c>
      <c r="H21" s="117">
        <v>127235864</v>
      </c>
      <c r="I21" s="104"/>
      <c r="J21" s="103">
        <v>97.64</v>
      </c>
    </row>
    <row r="22" spans="1:10" ht="12.75">
      <c r="A22" s="190" t="s">
        <v>118</v>
      </c>
      <c r="B22" s="191"/>
      <c r="C22" s="191"/>
      <c r="D22" s="191"/>
      <c r="E22" s="191"/>
      <c r="F22" s="191"/>
      <c r="G22" s="116">
        <v>730000</v>
      </c>
      <c r="H22" s="117">
        <v>719373.36</v>
      </c>
      <c r="I22" s="104"/>
      <c r="J22" s="103">
        <v>98.54</v>
      </c>
    </row>
    <row r="23" spans="1:10" ht="12.75">
      <c r="A23" s="190" t="s">
        <v>119</v>
      </c>
      <c r="B23" s="191"/>
      <c r="C23" s="191"/>
      <c r="D23" s="191"/>
      <c r="E23" s="191"/>
      <c r="F23" s="191"/>
      <c r="G23" s="116">
        <v>0</v>
      </c>
      <c r="H23" s="117">
        <v>0</v>
      </c>
      <c r="I23" s="104"/>
      <c r="J23" s="103">
        <v>0</v>
      </c>
    </row>
    <row r="24" spans="1:10" ht="12.75">
      <c r="A24" s="192" t="s">
        <v>120</v>
      </c>
      <c r="B24" s="193"/>
      <c r="C24" s="193"/>
      <c r="D24" s="193"/>
      <c r="E24" s="193"/>
      <c r="F24" s="193"/>
      <c r="G24" s="122">
        <v>0</v>
      </c>
      <c r="H24" s="119">
        <v>0</v>
      </c>
      <c r="I24" s="106"/>
      <c r="J24" s="107">
        <v>0</v>
      </c>
    </row>
    <row r="25" spans="1:10" ht="12.75">
      <c r="A25" s="115" t="s">
        <v>121</v>
      </c>
      <c r="B25" s="115"/>
      <c r="C25" s="194" t="s">
        <v>122</v>
      </c>
      <c r="D25" s="195"/>
      <c r="E25" s="195"/>
      <c r="F25" s="195"/>
      <c r="G25" s="120">
        <v>0</v>
      </c>
      <c r="H25" s="121">
        <v>0</v>
      </c>
      <c r="I25" s="109"/>
      <c r="J25" s="108">
        <v>0</v>
      </c>
    </row>
    <row r="26" spans="1:10" ht="12.75">
      <c r="A26" s="115" t="s">
        <v>123</v>
      </c>
      <c r="B26" s="115"/>
      <c r="C26" s="194" t="s">
        <v>124</v>
      </c>
      <c r="D26" s="195"/>
      <c r="E26" s="195"/>
      <c r="F26" s="195"/>
      <c r="G26" s="120">
        <v>0</v>
      </c>
      <c r="H26" s="121">
        <v>0</v>
      </c>
      <c r="I26" s="109"/>
      <c r="J26" s="108">
        <v>0</v>
      </c>
    </row>
    <row r="27" spans="1:10" ht="12.75">
      <c r="A27" s="115" t="s">
        <v>125</v>
      </c>
      <c r="B27" s="115"/>
      <c r="C27" s="194" t="s">
        <v>126</v>
      </c>
      <c r="D27" s="195"/>
      <c r="E27" s="195"/>
      <c r="F27" s="195"/>
      <c r="G27" s="120">
        <v>0</v>
      </c>
      <c r="H27" s="121">
        <v>0</v>
      </c>
      <c r="I27" s="109"/>
      <c r="J27" s="108">
        <v>0</v>
      </c>
    </row>
    <row r="28" spans="1:10" ht="12.75">
      <c r="A28" s="115" t="s">
        <v>127</v>
      </c>
      <c r="B28" s="115" t="s">
        <v>128</v>
      </c>
      <c r="C28" s="194" t="s">
        <v>129</v>
      </c>
      <c r="D28" s="195"/>
      <c r="E28" s="195"/>
      <c r="F28" s="195"/>
      <c r="G28" s="120">
        <v>0</v>
      </c>
      <c r="H28" s="121">
        <v>0</v>
      </c>
      <c r="I28" s="109"/>
      <c r="J28" s="108">
        <v>0</v>
      </c>
    </row>
    <row r="29" spans="1:10" ht="12.75">
      <c r="A29" s="190" t="s">
        <v>130</v>
      </c>
      <c r="B29" s="191"/>
      <c r="C29" s="191"/>
      <c r="D29" s="191"/>
      <c r="E29" s="191"/>
      <c r="F29" s="191"/>
      <c r="G29" s="116">
        <v>200000</v>
      </c>
      <c r="H29" s="117">
        <v>200000</v>
      </c>
      <c r="I29" s="104"/>
      <c r="J29" s="111">
        <f t="shared" si="0"/>
        <v>100</v>
      </c>
    </row>
    <row r="30" spans="1:10" ht="12.75">
      <c r="A30" s="192" t="s">
        <v>120</v>
      </c>
      <c r="B30" s="193"/>
      <c r="C30" s="193"/>
      <c r="D30" s="193"/>
      <c r="E30" s="193"/>
      <c r="F30" s="193"/>
      <c r="G30" s="118">
        <v>200000</v>
      </c>
      <c r="H30" s="119">
        <v>200000</v>
      </c>
      <c r="I30" s="106"/>
      <c r="J30" s="105">
        <f t="shared" si="0"/>
        <v>100</v>
      </c>
    </row>
    <row r="31" spans="1:10" ht="12.75">
      <c r="A31" s="115" t="s">
        <v>121</v>
      </c>
      <c r="B31" s="115"/>
      <c r="C31" s="194" t="s">
        <v>122</v>
      </c>
      <c r="D31" s="195"/>
      <c r="E31" s="195"/>
      <c r="F31" s="195"/>
      <c r="G31" s="120">
        <v>200000</v>
      </c>
      <c r="H31" s="121">
        <v>200000</v>
      </c>
      <c r="I31" s="109"/>
      <c r="J31" s="108">
        <f t="shared" si="0"/>
        <v>100</v>
      </c>
    </row>
    <row r="32" spans="1:10" ht="12.75">
      <c r="A32" s="115" t="s">
        <v>131</v>
      </c>
      <c r="B32" s="115"/>
      <c r="C32" s="194" t="s">
        <v>132</v>
      </c>
      <c r="D32" s="195"/>
      <c r="E32" s="195"/>
      <c r="F32" s="195"/>
      <c r="G32" s="120">
        <v>200000</v>
      </c>
      <c r="H32" s="121">
        <v>200000</v>
      </c>
      <c r="I32" s="109"/>
      <c r="J32" s="108">
        <f t="shared" si="0"/>
        <v>100</v>
      </c>
    </row>
    <row r="33" spans="1:10" ht="12.75">
      <c r="A33" s="115" t="s">
        <v>133</v>
      </c>
      <c r="B33" s="115"/>
      <c r="C33" s="194" t="s">
        <v>134</v>
      </c>
      <c r="D33" s="195"/>
      <c r="E33" s="195"/>
      <c r="F33" s="195"/>
      <c r="G33" s="120">
        <v>171674</v>
      </c>
      <c r="H33" s="121">
        <v>171674</v>
      </c>
      <c r="I33" s="109"/>
      <c r="J33" s="108">
        <f t="shared" si="0"/>
        <v>100</v>
      </c>
    </row>
    <row r="34" spans="1:10" ht="12.75">
      <c r="A34" s="115" t="s">
        <v>135</v>
      </c>
      <c r="B34" s="115" t="s">
        <v>136</v>
      </c>
      <c r="C34" s="194" t="s">
        <v>137</v>
      </c>
      <c r="D34" s="195"/>
      <c r="E34" s="195"/>
      <c r="F34" s="195"/>
      <c r="G34" s="120">
        <v>171674</v>
      </c>
      <c r="H34" s="121">
        <v>171674</v>
      </c>
      <c r="I34" s="109"/>
      <c r="J34" s="108">
        <f t="shared" si="0"/>
        <v>100</v>
      </c>
    </row>
    <row r="35" spans="1:10" ht="12.75">
      <c r="A35" s="115" t="s">
        <v>138</v>
      </c>
      <c r="B35" s="115"/>
      <c r="C35" s="194" t="s">
        <v>139</v>
      </c>
      <c r="D35" s="195"/>
      <c r="E35" s="195"/>
      <c r="F35" s="195"/>
      <c r="G35" s="120">
        <v>28326</v>
      </c>
      <c r="H35" s="121">
        <v>28326</v>
      </c>
      <c r="I35" s="109"/>
      <c r="J35" s="108">
        <f t="shared" si="0"/>
        <v>100</v>
      </c>
    </row>
    <row r="36" spans="1:10" ht="12.75">
      <c r="A36" s="115" t="s">
        <v>140</v>
      </c>
      <c r="B36" s="115" t="s">
        <v>141</v>
      </c>
      <c r="C36" s="194" t="s">
        <v>142</v>
      </c>
      <c r="D36" s="195"/>
      <c r="E36" s="195"/>
      <c r="F36" s="195"/>
      <c r="G36" s="120">
        <v>28326</v>
      </c>
      <c r="H36" s="121">
        <v>28326</v>
      </c>
      <c r="I36" s="109"/>
      <c r="J36" s="108">
        <f t="shared" si="0"/>
        <v>100</v>
      </c>
    </row>
    <row r="37" spans="1:10" ht="12.75">
      <c r="A37" s="190" t="s">
        <v>143</v>
      </c>
      <c r="B37" s="191"/>
      <c r="C37" s="191"/>
      <c r="D37" s="191"/>
      <c r="E37" s="191"/>
      <c r="F37" s="191"/>
      <c r="G37" s="116">
        <v>530000</v>
      </c>
      <c r="H37" s="117">
        <v>519373.36</v>
      </c>
      <c r="I37" s="104"/>
      <c r="J37" s="111">
        <f t="shared" si="0"/>
        <v>97.99497358490565</v>
      </c>
    </row>
    <row r="38" spans="1:10" ht="12.75">
      <c r="A38" s="192" t="s">
        <v>144</v>
      </c>
      <c r="B38" s="193"/>
      <c r="C38" s="193"/>
      <c r="D38" s="193"/>
      <c r="E38" s="193"/>
      <c r="F38" s="193"/>
      <c r="G38" s="118">
        <v>530000</v>
      </c>
      <c r="H38" s="119">
        <v>519373.36</v>
      </c>
      <c r="I38" s="106"/>
      <c r="J38" s="105">
        <f t="shared" si="0"/>
        <v>97.99497358490565</v>
      </c>
    </row>
    <row r="39" spans="1:10" ht="12.75">
      <c r="A39" s="115" t="s">
        <v>121</v>
      </c>
      <c r="B39" s="115"/>
      <c r="C39" s="194" t="s">
        <v>122</v>
      </c>
      <c r="D39" s="195"/>
      <c r="E39" s="195"/>
      <c r="F39" s="195"/>
      <c r="G39" s="120">
        <v>530000</v>
      </c>
      <c r="H39" s="121">
        <v>519373.36</v>
      </c>
      <c r="I39" s="109"/>
      <c r="J39" s="108">
        <f t="shared" si="0"/>
        <v>97.99497358490565</v>
      </c>
    </row>
    <row r="40" spans="1:10" ht="12.75">
      <c r="A40" s="115" t="s">
        <v>123</v>
      </c>
      <c r="B40" s="115"/>
      <c r="C40" s="194" t="s">
        <v>124</v>
      </c>
      <c r="D40" s="195"/>
      <c r="E40" s="195"/>
      <c r="F40" s="195"/>
      <c r="G40" s="120">
        <v>530000</v>
      </c>
      <c r="H40" s="121">
        <v>519373.36</v>
      </c>
      <c r="I40" s="109"/>
      <c r="J40" s="108">
        <f t="shared" si="0"/>
        <v>97.99497358490565</v>
      </c>
    </row>
    <row r="41" spans="1:10" ht="12.75">
      <c r="A41" s="115" t="s">
        <v>125</v>
      </c>
      <c r="B41" s="115"/>
      <c r="C41" s="194" t="s">
        <v>126</v>
      </c>
      <c r="D41" s="195"/>
      <c r="E41" s="195"/>
      <c r="F41" s="195"/>
      <c r="G41" s="120">
        <v>530000</v>
      </c>
      <c r="H41" s="121">
        <v>519373.36</v>
      </c>
      <c r="I41" s="109"/>
      <c r="J41" s="108">
        <f t="shared" si="0"/>
        <v>97.99497358490565</v>
      </c>
    </row>
    <row r="42" spans="1:10" ht="12.75">
      <c r="A42" s="115" t="s">
        <v>127</v>
      </c>
      <c r="B42" s="115" t="s">
        <v>145</v>
      </c>
      <c r="C42" s="194" t="s">
        <v>129</v>
      </c>
      <c r="D42" s="195"/>
      <c r="E42" s="195"/>
      <c r="F42" s="195"/>
      <c r="G42" s="120">
        <v>530000</v>
      </c>
      <c r="H42" s="121">
        <v>519373.36</v>
      </c>
      <c r="I42" s="109"/>
      <c r="J42" s="108">
        <f t="shared" si="0"/>
        <v>97.99497358490565</v>
      </c>
    </row>
    <row r="43" spans="1:10" ht="12.75">
      <c r="A43" s="190" t="s">
        <v>146</v>
      </c>
      <c r="B43" s="191"/>
      <c r="C43" s="191"/>
      <c r="D43" s="191"/>
      <c r="E43" s="191"/>
      <c r="F43" s="191"/>
      <c r="G43" s="116">
        <v>2588705</v>
      </c>
      <c r="H43" s="117">
        <v>2588705</v>
      </c>
      <c r="I43" s="104"/>
      <c r="J43" s="111">
        <f t="shared" si="0"/>
        <v>100</v>
      </c>
    </row>
    <row r="44" spans="1:10" ht="12.75">
      <c r="A44" s="190" t="s">
        <v>147</v>
      </c>
      <c r="B44" s="191"/>
      <c r="C44" s="191"/>
      <c r="D44" s="191"/>
      <c r="E44" s="191"/>
      <c r="F44" s="191"/>
      <c r="G44" s="116">
        <v>2588705</v>
      </c>
      <c r="H44" s="117">
        <v>2588705</v>
      </c>
      <c r="I44" s="104"/>
      <c r="J44" s="111">
        <f t="shared" si="0"/>
        <v>100</v>
      </c>
    </row>
    <row r="45" spans="1:10" ht="12.75">
      <c r="A45" s="192" t="s">
        <v>148</v>
      </c>
      <c r="B45" s="193"/>
      <c r="C45" s="193"/>
      <c r="D45" s="193"/>
      <c r="E45" s="193"/>
      <c r="F45" s="193"/>
      <c r="G45" s="118">
        <v>1088705</v>
      </c>
      <c r="H45" s="119">
        <v>1088705</v>
      </c>
      <c r="I45" s="106"/>
      <c r="J45" s="105">
        <f t="shared" si="0"/>
        <v>100</v>
      </c>
    </row>
    <row r="46" spans="1:10" ht="12.75">
      <c r="A46" s="115" t="s">
        <v>121</v>
      </c>
      <c r="B46" s="115"/>
      <c r="C46" s="194" t="s">
        <v>122</v>
      </c>
      <c r="D46" s="195"/>
      <c r="E46" s="195"/>
      <c r="F46" s="195"/>
      <c r="G46" s="120">
        <v>1088705</v>
      </c>
      <c r="H46" s="121">
        <v>1088705</v>
      </c>
      <c r="I46" s="109"/>
      <c r="J46" s="108">
        <f t="shared" si="0"/>
        <v>100</v>
      </c>
    </row>
    <row r="47" spans="1:10" ht="12.75">
      <c r="A47" s="115" t="s">
        <v>123</v>
      </c>
      <c r="B47" s="115"/>
      <c r="C47" s="194" t="s">
        <v>124</v>
      </c>
      <c r="D47" s="195"/>
      <c r="E47" s="195"/>
      <c r="F47" s="195"/>
      <c r="G47" s="120">
        <v>1088705</v>
      </c>
      <c r="H47" s="121">
        <v>1088705</v>
      </c>
      <c r="I47" s="109"/>
      <c r="J47" s="108">
        <f t="shared" si="0"/>
        <v>100</v>
      </c>
    </row>
    <row r="48" spans="1:10" ht="12.75">
      <c r="A48" s="115" t="s">
        <v>125</v>
      </c>
      <c r="B48" s="115"/>
      <c r="C48" s="194" t="s">
        <v>126</v>
      </c>
      <c r="D48" s="195"/>
      <c r="E48" s="195"/>
      <c r="F48" s="195"/>
      <c r="G48" s="120">
        <v>1088705</v>
      </c>
      <c r="H48" s="121">
        <v>1088705</v>
      </c>
      <c r="I48" s="109"/>
      <c r="J48" s="108">
        <f t="shared" si="0"/>
        <v>100</v>
      </c>
    </row>
    <row r="49" spans="1:10" ht="12.75">
      <c r="A49" s="115" t="s">
        <v>149</v>
      </c>
      <c r="B49" s="115" t="s">
        <v>150</v>
      </c>
      <c r="C49" s="194" t="s">
        <v>151</v>
      </c>
      <c r="D49" s="195"/>
      <c r="E49" s="195"/>
      <c r="F49" s="195"/>
      <c r="G49" s="120">
        <v>677705</v>
      </c>
      <c r="H49" s="121">
        <v>677705</v>
      </c>
      <c r="I49" s="109"/>
      <c r="J49" s="108">
        <f t="shared" si="0"/>
        <v>100</v>
      </c>
    </row>
    <row r="50" spans="1:10" ht="12.75">
      <c r="A50" s="115" t="s">
        <v>152</v>
      </c>
      <c r="B50" s="115" t="s">
        <v>153</v>
      </c>
      <c r="C50" s="194" t="s">
        <v>154</v>
      </c>
      <c r="D50" s="195"/>
      <c r="E50" s="195"/>
      <c r="F50" s="195"/>
      <c r="G50" s="120">
        <v>411000</v>
      </c>
      <c r="H50" s="121">
        <v>411000</v>
      </c>
      <c r="I50" s="109"/>
      <c r="J50" s="108">
        <f t="shared" si="0"/>
        <v>100</v>
      </c>
    </row>
    <row r="51" spans="1:10" ht="12.75">
      <c r="A51" s="190" t="s">
        <v>155</v>
      </c>
      <c r="B51" s="191"/>
      <c r="C51" s="191"/>
      <c r="D51" s="191"/>
      <c r="E51" s="191"/>
      <c r="F51" s="191"/>
      <c r="G51" s="116">
        <v>1500000</v>
      </c>
      <c r="H51" s="117">
        <v>1500000</v>
      </c>
      <c r="I51" s="104"/>
      <c r="J51" s="111">
        <f t="shared" si="0"/>
        <v>100</v>
      </c>
    </row>
    <row r="52" spans="1:10" ht="12.75">
      <c r="A52" s="192" t="s">
        <v>148</v>
      </c>
      <c r="B52" s="193"/>
      <c r="C52" s="193"/>
      <c r="D52" s="193"/>
      <c r="E52" s="193"/>
      <c r="F52" s="193"/>
      <c r="G52" s="122">
        <v>1500000</v>
      </c>
      <c r="H52" s="119">
        <v>1500000</v>
      </c>
      <c r="I52" s="106"/>
      <c r="J52" s="105">
        <f t="shared" si="0"/>
        <v>100</v>
      </c>
    </row>
    <row r="53" spans="1:10" ht="12.75">
      <c r="A53" s="115" t="s">
        <v>156</v>
      </c>
      <c r="B53" s="115"/>
      <c r="C53" s="194" t="s">
        <v>157</v>
      </c>
      <c r="D53" s="195"/>
      <c r="E53" s="195"/>
      <c r="F53" s="195"/>
      <c r="G53" s="120">
        <v>1500000</v>
      </c>
      <c r="H53" s="121">
        <v>1500000</v>
      </c>
      <c r="I53" s="109"/>
      <c r="J53" s="108">
        <f t="shared" si="0"/>
        <v>100</v>
      </c>
    </row>
    <row r="54" spans="1:10" ht="12.75">
      <c r="A54" s="115" t="s">
        <v>158</v>
      </c>
      <c r="B54" s="115"/>
      <c r="C54" s="194" t="s">
        <v>159</v>
      </c>
      <c r="D54" s="195"/>
      <c r="E54" s="195"/>
      <c r="F54" s="195"/>
      <c r="G54" s="120">
        <v>1500000</v>
      </c>
      <c r="H54" s="121">
        <v>1500000</v>
      </c>
      <c r="I54" s="109"/>
      <c r="J54" s="108">
        <f t="shared" si="0"/>
        <v>100</v>
      </c>
    </row>
    <row r="55" spans="1:10" ht="12.75">
      <c r="A55" s="115" t="s">
        <v>160</v>
      </c>
      <c r="B55" s="115"/>
      <c r="C55" s="194" t="s">
        <v>161</v>
      </c>
      <c r="D55" s="195"/>
      <c r="E55" s="195"/>
      <c r="F55" s="195"/>
      <c r="G55" s="120">
        <v>1500000</v>
      </c>
      <c r="H55" s="121">
        <v>1500000</v>
      </c>
      <c r="I55" s="109"/>
      <c r="J55" s="108">
        <f t="shared" si="0"/>
        <v>100</v>
      </c>
    </row>
    <row r="56" spans="1:10" ht="12.75">
      <c r="A56" s="115" t="s">
        <v>162</v>
      </c>
      <c r="B56" s="115" t="s">
        <v>163</v>
      </c>
      <c r="C56" s="194" t="s">
        <v>164</v>
      </c>
      <c r="D56" s="195"/>
      <c r="E56" s="195"/>
      <c r="F56" s="195"/>
      <c r="G56" s="120">
        <v>0</v>
      </c>
      <c r="H56" s="121">
        <v>0</v>
      </c>
      <c r="I56" s="109"/>
      <c r="J56" s="108">
        <v>0</v>
      </c>
    </row>
    <row r="57" spans="1:10" ht="12.75">
      <c r="A57" s="115" t="s">
        <v>165</v>
      </c>
      <c r="B57" s="115" t="s">
        <v>166</v>
      </c>
      <c r="C57" s="194" t="s">
        <v>167</v>
      </c>
      <c r="D57" s="195"/>
      <c r="E57" s="195"/>
      <c r="F57" s="195"/>
      <c r="G57" s="120">
        <v>0</v>
      </c>
      <c r="H57" s="121">
        <v>0</v>
      </c>
      <c r="I57" s="109"/>
      <c r="J57" s="108">
        <v>0</v>
      </c>
    </row>
    <row r="58" spans="1:10" ht="12.75">
      <c r="A58" s="115" t="s">
        <v>168</v>
      </c>
      <c r="B58" s="115" t="s">
        <v>169</v>
      </c>
      <c r="C58" s="194" t="s">
        <v>170</v>
      </c>
      <c r="D58" s="195"/>
      <c r="E58" s="195"/>
      <c r="F58" s="195"/>
      <c r="G58" s="120">
        <v>507825</v>
      </c>
      <c r="H58" s="121">
        <v>507825</v>
      </c>
      <c r="I58" s="109"/>
      <c r="J58" s="108">
        <f t="shared" si="0"/>
        <v>100</v>
      </c>
    </row>
    <row r="59" spans="1:10" ht="12.75">
      <c r="A59" s="115" t="s">
        <v>171</v>
      </c>
      <c r="B59" s="115" t="s">
        <v>172</v>
      </c>
      <c r="C59" s="194" t="s">
        <v>173</v>
      </c>
      <c r="D59" s="195"/>
      <c r="E59" s="195"/>
      <c r="F59" s="195"/>
      <c r="G59" s="120">
        <v>992175</v>
      </c>
      <c r="H59" s="121">
        <v>992175</v>
      </c>
      <c r="I59" s="109"/>
      <c r="J59" s="108">
        <f t="shared" si="0"/>
        <v>100</v>
      </c>
    </row>
    <row r="60" spans="1:10" ht="12.75">
      <c r="A60" s="115" t="s">
        <v>174</v>
      </c>
      <c r="B60" s="115"/>
      <c r="C60" s="194" t="s">
        <v>175</v>
      </c>
      <c r="D60" s="195"/>
      <c r="E60" s="195"/>
      <c r="F60" s="195"/>
      <c r="G60" s="120">
        <v>0</v>
      </c>
      <c r="H60" s="121">
        <v>0</v>
      </c>
      <c r="I60" s="109"/>
      <c r="J60" s="108">
        <v>0</v>
      </c>
    </row>
    <row r="61" spans="1:10" ht="12.75">
      <c r="A61" s="115" t="s">
        <v>176</v>
      </c>
      <c r="B61" s="115" t="s">
        <v>177</v>
      </c>
      <c r="C61" s="194" t="s">
        <v>178</v>
      </c>
      <c r="D61" s="195"/>
      <c r="E61" s="195"/>
      <c r="F61" s="195"/>
      <c r="G61" s="120">
        <v>0</v>
      </c>
      <c r="H61" s="121">
        <v>0</v>
      </c>
      <c r="I61" s="109"/>
      <c r="J61" s="108">
        <v>0</v>
      </c>
    </row>
    <row r="62" spans="1:10" ht="12.75">
      <c r="A62" s="115" t="s">
        <v>179</v>
      </c>
      <c r="B62" s="115"/>
      <c r="C62" s="194" t="s">
        <v>180</v>
      </c>
      <c r="D62" s="195"/>
      <c r="E62" s="195"/>
      <c r="F62" s="195"/>
      <c r="G62" s="120">
        <v>0</v>
      </c>
      <c r="H62" s="121">
        <v>0</v>
      </c>
      <c r="I62" s="109"/>
      <c r="J62" s="108">
        <v>0</v>
      </c>
    </row>
    <row r="63" spans="1:10" ht="12.75">
      <c r="A63" s="115" t="s">
        <v>181</v>
      </c>
      <c r="B63" s="115" t="s">
        <v>182</v>
      </c>
      <c r="C63" s="194" t="s">
        <v>82</v>
      </c>
      <c r="D63" s="195"/>
      <c r="E63" s="195"/>
      <c r="F63" s="195"/>
      <c r="G63" s="120">
        <v>0</v>
      </c>
      <c r="H63" s="121">
        <v>0</v>
      </c>
      <c r="I63" s="109"/>
      <c r="J63" s="108">
        <v>0</v>
      </c>
    </row>
    <row r="64" spans="1:10" ht="12.75">
      <c r="A64" s="115" t="s">
        <v>183</v>
      </c>
      <c r="B64" s="115"/>
      <c r="C64" s="194" t="s">
        <v>184</v>
      </c>
      <c r="D64" s="195"/>
      <c r="E64" s="195"/>
      <c r="F64" s="195"/>
      <c r="G64" s="120">
        <v>0</v>
      </c>
      <c r="H64" s="121">
        <v>0</v>
      </c>
      <c r="I64" s="109"/>
      <c r="J64" s="108">
        <v>0</v>
      </c>
    </row>
    <row r="65" spans="1:10" ht="12.75">
      <c r="A65" s="115" t="s">
        <v>185</v>
      </c>
      <c r="B65" s="115"/>
      <c r="C65" s="194" t="s">
        <v>186</v>
      </c>
      <c r="D65" s="195"/>
      <c r="E65" s="195"/>
      <c r="F65" s="195"/>
      <c r="G65" s="120">
        <v>0</v>
      </c>
      <c r="H65" s="121">
        <v>0</v>
      </c>
      <c r="I65" s="109"/>
      <c r="J65" s="108">
        <v>0</v>
      </c>
    </row>
    <row r="66" spans="1:10" ht="12.75">
      <c r="A66" s="115" t="s">
        <v>187</v>
      </c>
      <c r="B66" s="115" t="s">
        <v>188</v>
      </c>
      <c r="C66" s="194" t="s">
        <v>93</v>
      </c>
      <c r="D66" s="195"/>
      <c r="E66" s="195"/>
      <c r="F66" s="195"/>
      <c r="G66" s="120">
        <v>0</v>
      </c>
      <c r="H66" s="121">
        <v>0</v>
      </c>
      <c r="I66" s="109"/>
      <c r="J66" s="108">
        <v>0</v>
      </c>
    </row>
    <row r="67" spans="1:10" ht="12.75">
      <c r="A67" s="190" t="s">
        <v>189</v>
      </c>
      <c r="B67" s="191"/>
      <c r="C67" s="191"/>
      <c r="D67" s="191"/>
      <c r="E67" s="191"/>
      <c r="F67" s="191"/>
      <c r="G67" s="116">
        <v>127273217</v>
      </c>
      <c r="H67" s="117">
        <v>124201858.42</v>
      </c>
      <c r="I67" s="104"/>
      <c r="J67" s="103">
        <f t="shared" si="0"/>
        <v>97.58679897279566</v>
      </c>
    </row>
    <row r="68" spans="1:10" ht="12.75">
      <c r="A68" s="190" t="s">
        <v>190</v>
      </c>
      <c r="B68" s="191"/>
      <c r="C68" s="191"/>
      <c r="D68" s="191"/>
      <c r="E68" s="191"/>
      <c r="F68" s="191"/>
      <c r="G68" s="116">
        <v>126433717</v>
      </c>
      <c r="H68" s="117">
        <v>123417818.31</v>
      </c>
      <c r="I68" s="104"/>
      <c r="J68" s="103">
        <f t="shared" si="0"/>
        <v>97.61464049182386</v>
      </c>
    </row>
    <row r="69" spans="1:10" ht="12.75">
      <c r="A69" s="192" t="s">
        <v>191</v>
      </c>
      <c r="B69" s="193"/>
      <c r="C69" s="193"/>
      <c r="D69" s="193"/>
      <c r="E69" s="193"/>
      <c r="F69" s="193"/>
      <c r="G69" s="122">
        <v>944496</v>
      </c>
      <c r="H69" s="119">
        <v>910228.66</v>
      </c>
      <c r="I69" s="106"/>
      <c r="J69" s="107">
        <f t="shared" si="0"/>
        <v>96.37189146380716</v>
      </c>
    </row>
    <row r="70" spans="1:10" ht="12.75">
      <c r="A70" s="115" t="s">
        <v>121</v>
      </c>
      <c r="B70" s="115"/>
      <c r="C70" s="194" t="s">
        <v>122</v>
      </c>
      <c r="D70" s="195"/>
      <c r="E70" s="195"/>
      <c r="F70" s="195"/>
      <c r="G70" s="120">
        <v>433179</v>
      </c>
      <c r="H70" s="121">
        <v>441097.26</v>
      </c>
      <c r="I70" s="109"/>
      <c r="J70" s="108">
        <f t="shared" si="0"/>
        <v>101.82794179773258</v>
      </c>
    </row>
    <row r="71" spans="1:10" ht="12.75">
      <c r="A71" s="115" t="s">
        <v>123</v>
      </c>
      <c r="B71" s="115"/>
      <c r="C71" s="194" t="s">
        <v>124</v>
      </c>
      <c r="D71" s="195"/>
      <c r="E71" s="195"/>
      <c r="F71" s="195"/>
      <c r="G71" s="120">
        <v>433179</v>
      </c>
      <c r="H71" s="121">
        <v>441097.26</v>
      </c>
      <c r="I71" s="109"/>
      <c r="J71" s="108">
        <f t="shared" si="0"/>
        <v>101.82794179773258</v>
      </c>
    </row>
    <row r="72" spans="1:10" ht="12.75">
      <c r="A72" s="115" t="s">
        <v>192</v>
      </c>
      <c r="B72" s="115"/>
      <c r="C72" s="194" t="s">
        <v>193</v>
      </c>
      <c r="D72" s="195"/>
      <c r="E72" s="195"/>
      <c r="F72" s="195"/>
      <c r="G72" s="120">
        <v>80000</v>
      </c>
      <c r="H72" s="121">
        <v>87918.26</v>
      </c>
      <c r="I72" s="109"/>
      <c r="J72" s="108">
        <f t="shared" si="0"/>
        <v>109.89782500000001</v>
      </c>
    </row>
    <row r="73" spans="1:10" ht="12.75">
      <c r="A73" s="115" t="s">
        <v>194</v>
      </c>
      <c r="B73" s="115" t="s">
        <v>195</v>
      </c>
      <c r="C73" s="194" t="s">
        <v>196</v>
      </c>
      <c r="D73" s="195"/>
      <c r="E73" s="195"/>
      <c r="F73" s="195"/>
      <c r="G73" s="120">
        <v>80000</v>
      </c>
      <c r="H73" s="121">
        <v>87918.26</v>
      </c>
      <c r="I73" s="109"/>
      <c r="J73" s="108">
        <f t="shared" si="0"/>
        <v>109.89782500000001</v>
      </c>
    </row>
    <row r="74" spans="1:10" ht="12.75">
      <c r="A74" s="115" t="s">
        <v>197</v>
      </c>
      <c r="B74" s="115" t="s">
        <v>198</v>
      </c>
      <c r="C74" s="194" t="s">
        <v>199</v>
      </c>
      <c r="D74" s="195"/>
      <c r="E74" s="195"/>
      <c r="F74" s="195"/>
      <c r="G74" s="120">
        <v>0</v>
      </c>
      <c r="H74" s="121">
        <v>0</v>
      </c>
      <c r="I74" s="109"/>
      <c r="J74" s="108">
        <v>0</v>
      </c>
    </row>
    <row r="75" spans="1:10" ht="12.75">
      <c r="A75" s="115" t="s">
        <v>125</v>
      </c>
      <c r="B75" s="115"/>
      <c r="C75" s="194" t="s">
        <v>126</v>
      </c>
      <c r="D75" s="195"/>
      <c r="E75" s="195"/>
      <c r="F75" s="195"/>
      <c r="G75" s="120">
        <v>353179</v>
      </c>
      <c r="H75" s="121">
        <v>353179</v>
      </c>
      <c r="I75" s="109"/>
      <c r="J75" s="108">
        <f t="shared" si="0"/>
        <v>100</v>
      </c>
    </row>
    <row r="76" spans="1:10" ht="12.75">
      <c r="A76" s="115" t="s">
        <v>200</v>
      </c>
      <c r="B76" s="115" t="s">
        <v>201</v>
      </c>
      <c r="C76" s="194" t="s">
        <v>202</v>
      </c>
      <c r="D76" s="195"/>
      <c r="E76" s="195"/>
      <c r="F76" s="195"/>
      <c r="G76" s="120">
        <v>353179</v>
      </c>
      <c r="H76" s="121">
        <v>353179</v>
      </c>
      <c r="I76" s="109"/>
      <c r="J76" s="108">
        <f aca="true" t="shared" si="1" ref="J76:J139">H76/G76*100</f>
        <v>100</v>
      </c>
    </row>
    <row r="77" spans="1:10" ht="12.75">
      <c r="A77" s="115" t="s">
        <v>203</v>
      </c>
      <c r="B77" s="115"/>
      <c r="C77" s="194" t="s">
        <v>204</v>
      </c>
      <c r="D77" s="195"/>
      <c r="E77" s="195"/>
      <c r="F77" s="195"/>
      <c r="G77" s="120">
        <v>0</v>
      </c>
      <c r="H77" s="121">
        <v>0</v>
      </c>
      <c r="I77" s="109"/>
      <c r="J77" s="108">
        <v>0</v>
      </c>
    </row>
    <row r="78" spans="1:10" ht="12.75">
      <c r="A78" s="115" t="s">
        <v>205</v>
      </c>
      <c r="B78" s="115"/>
      <c r="C78" s="194" t="s">
        <v>206</v>
      </c>
      <c r="D78" s="195"/>
      <c r="E78" s="195"/>
      <c r="F78" s="195"/>
      <c r="G78" s="120">
        <v>0</v>
      </c>
      <c r="H78" s="121">
        <v>0</v>
      </c>
      <c r="I78" s="109"/>
      <c r="J78" s="108">
        <v>0</v>
      </c>
    </row>
    <row r="79" spans="1:10" ht="12.75">
      <c r="A79" s="115" t="s">
        <v>207</v>
      </c>
      <c r="B79" s="115" t="s">
        <v>208</v>
      </c>
      <c r="C79" s="194" t="s">
        <v>209</v>
      </c>
      <c r="D79" s="195"/>
      <c r="E79" s="195"/>
      <c r="F79" s="195"/>
      <c r="G79" s="120">
        <v>0</v>
      </c>
      <c r="H79" s="121">
        <v>0</v>
      </c>
      <c r="I79" s="109"/>
      <c r="J79" s="108">
        <v>0</v>
      </c>
    </row>
    <row r="80" spans="1:10" ht="12.75">
      <c r="A80" s="115" t="s">
        <v>156</v>
      </c>
      <c r="B80" s="115"/>
      <c r="C80" s="194" t="s">
        <v>157</v>
      </c>
      <c r="D80" s="195"/>
      <c r="E80" s="195"/>
      <c r="F80" s="195"/>
      <c r="G80" s="120">
        <v>511317</v>
      </c>
      <c r="H80" s="121">
        <v>469131.4</v>
      </c>
      <c r="I80" s="109"/>
      <c r="J80" s="108">
        <f t="shared" si="1"/>
        <v>91.74961912081937</v>
      </c>
    </row>
    <row r="81" spans="1:10" ht="12.75">
      <c r="A81" s="115" t="s">
        <v>158</v>
      </c>
      <c r="B81" s="115"/>
      <c r="C81" s="194" t="s">
        <v>159</v>
      </c>
      <c r="D81" s="195"/>
      <c r="E81" s="195"/>
      <c r="F81" s="195"/>
      <c r="G81" s="120">
        <v>291317</v>
      </c>
      <c r="H81" s="121">
        <v>264135</v>
      </c>
      <c r="I81" s="109"/>
      <c r="J81" s="108">
        <f t="shared" si="1"/>
        <v>90.66927093166551</v>
      </c>
    </row>
    <row r="82" spans="1:10" ht="12.75">
      <c r="A82" s="115" t="s">
        <v>160</v>
      </c>
      <c r="B82" s="115"/>
      <c r="C82" s="194" t="s">
        <v>161</v>
      </c>
      <c r="D82" s="195"/>
      <c r="E82" s="195"/>
      <c r="F82" s="195"/>
      <c r="G82" s="120">
        <v>271317</v>
      </c>
      <c r="H82" s="121">
        <v>258326.25</v>
      </c>
      <c r="I82" s="109"/>
      <c r="J82" s="108">
        <f t="shared" si="1"/>
        <v>95.21196607658202</v>
      </c>
    </row>
    <row r="83" spans="1:10" ht="12.75">
      <c r="A83" s="115" t="s">
        <v>162</v>
      </c>
      <c r="B83" s="115" t="s">
        <v>210</v>
      </c>
      <c r="C83" s="194" t="s">
        <v>164</v>
      </c>
      <c r="D83" s="195"/>
      <c r="E83" s="195"/>
      <c r="F83" s="195"/>
      <c r="G83" s="120">
        <v>98400</v>
      </c>
      <c r="H83" s="121">
        <v>85509.25</v>
      </c>
      <c r="I83" s="109"/>
      <c r="J83" s="108">
        <f t="shared" si="1"/>
        <v>86.8996443089431</v>
      </c>
    </row>
    <row r="84" spans="1:10" ht="12.75">
      <c r="A84" s="115" t="s">
        <v>168</v>
      </c>
      <c r="B84" s="115" t="s">
        <v>211</v>
      </c>
      <c r="C84" s="194" t="s">
        <v>170</v>
      </c>
      <c r="D84" s="195"/>
      <c r="E84" s="195"/>
      <c r="F84" s="195"/>
      <c r="G84" s="120">
        <v>122817</v>
      </c>
      <c r="H84" s="121">
        <v>122817</v>
      </c>
      <c r="I84" s="109"/>
      <c r="J84" s="108">
        <f t="shared" si="1"/>
        <v>100</v>
      </c>
    </row>
    <row r="85" spans="1:10" ht="12.75">
      <c r="A85" s="115" t="s">
        <v>212</v>
      </c>
      <c r="B85" s="115" t="s">
        <v>213</v>
      </c>
      <c r="C85" s="194" t="s">
        <v>214</v>
      </c>
      <c r="D85" s="195"/>
      <c r="E85" s="195"/>
      <c r="F85" s="195"/>
      <c r="G85" s="120">
        <v>100</v>
      </c>
      <c r="H85" s="121">
        <v>0</v>
      </c>
      <c r="I85" s="109"/>
      <c r="J85" s="108">
        <f t="shared" si="1"/>
        <v>0</v>
      </c>
    </row>
    <row r="86" spans="1:10" ht="12.75">
      <c r="A86" s="115" t="s">
        <v>171</v>
      </c>
      <c r="B86" s="115" t="s">
        <v>215</v>
      </c>
      <c r="C86" s="194" t="s">
        <v>173</v>
      </c>
      <c r="D86" s="195"/>
      <c r="E86" s="195"/>
      <c r="F86" s="195"/>
      <c r="G86" s="120">
        <v>50000</v>
      </c>
      <c r="H86" s="121">
        <v>50000</v>
      </c>
      <c r="I86" s="109"/>
      <c r="J86" s="108">
        <f t="shared" si="1"/>
        <v>100</v>
      </c>
    </row>
    <row r="87" spans="1:10" ht="12.75">
      <c r="A87" s="115" t="s">
        <v>179</v>
      </c>
      <c r="B87" s="115"/>
      <c r="C87" s="194" t="s">
        <v>180</v>
      </c>
      <c r="D87" s="195"/>
      <c r="E87" s="195"/>
      <c r="F87" s="195"/>
      <c r="G87" s="120">
        <v>20000</v>
      </c>
      <c r="H87" s="121">
        <v>5808.75</v>
      </c>
      <c r="I87" s="109"/>
      <c r="J87" s="108">
        <f t="shared" si="1"/>
        <v>29.043750000000003</v>
      </c>
    </row>
    <row r="88" spans="1:10" ht="12.75">
      <c r="A88" s="115" t="s">
        <v>181</v>
      </c>
      <c r="B88" s="115" t="s">
        <v>216</v>
      </c>
      <c r="C88" s="194" t="s">
        <v>82</v>
      </c>
      <c r="D88" s="195"/>
      <c r="E88" s="195"/>
      <c r="F88" s="195"/>
      <c r="G88" s="120">
        <v>20000</v>
      </c>
      <c r="H88" s="121">
        <v>5808.75</v>
      </c>
      <c r="I88" s="109"/>
      <c r="J88" s="108">
        <f t="shared" si="1"/>
        <v>29.043750000000003</v>
      </c>
    </row>
    <row r="89" spans="1:10" ht="12.75">
      <c r="A89" s="115" t="s">
        <v>183</v>
      </c>
      <c r="B89" s="115"/>
      <c r="C89" s="194" t="s">
        <v>184</v>
      </c>
      <c r="D89" s="195"/>
      <c r="E89" s="195"/>
      <c r="F89" s="195"/>
      <c r="G89" s="120">
        <v>220000</v>
      </c>
      <c r="H89" s="121">
        <v>204996.4</v>
      </c>
      <c r="I89" s="109"/>
      <c r="J89" s="108">
        <f t="shared" si="1"/>
        <v>93.18018181818182</v>
      </c>
    </row>
    <row r="90" spans="1:10" ht="12.75">
      <c r="A90" s="115" t="s">
        <v>185</v>
      </c>
      <c r="B90" s="115"/>
      <c r="C90" s="194" t="s">
        <v>186</v>
      </c>
      <c r="D90" s="195"/>
      <c r="E90" s="195"/>
      <c r="F90" s="195"/>
      <c r="G90" s="120">
        <v>150000</v>
      </c>
      <c r="H90" s="121">
        <v>150000</v>
      </c>
      <c r="I90" s="109"/>
      <c r="J90" s="108">
        <f t="shared" si="1"/>
        <v>100</v>
      </c>
    </row>
    <row r="91" spans="1:10" ht="12.75">
      <c r="A91" s="115" t="s">
        <v>187</v>
      </c>
      <c r="B91" s="115" t="s">
        <v>217</v>
      </c>
      <c r="C91" s="194" t="s">
        <v>93</v>
      </c>
      <c r="D91" s="195"/>
      <c r="E91" s="195"/>
      <c r="F91" s="195"/>
      <c r="G91" s="120">
        <v>150000</v>
      </c>
      <c r="H91" s="121">
        <v>150000</v>
      </c>
      <c r="I91" s="109"/>
      <c r="J91" s="108">
        <f t="shared" si="1"/>
        <v>100</v>
      </c>
    </row>
    <row r="92" spans="1:10" ht="12.75">
      <c r="A92" s="115" t="s">
        <v>218</v>
      </c>
      <c r="B92" s="115"/>
      <c r="C92" s="194" t="s">
        <v>219</v>
      </c>
      <c r="D92" s="195"/>
      <c r="E92" s="195"/>
      <c r="F92" s="195"/>
      <c r="G92" s="120">
        <v>20000</v>
      </c>
      <c r="H92" s="121">
        <v>4996.4</v>
      </c>
      <c r="I92" s="109"/>
      <c r="J92" s="108">
        <f t="shared" si="1"/>
        <v>24.982</v>
      </c>
    </row>
    <row r="93" spans="1:10" ht="12.75">
      <c r="A93" s="115" t="s">
        <v>220</v>
      </c>
      <c r="B93" s="115" t="s">
        <v>221</v>
      </c>
      <c r="C93" s="194" t="s">
        <v>85</v>
      </c>
      <c r="D93" s="195"/>
      <c r="E93" s="195"/>
      <c r="F93" s="195"/>
      <c r="G93" s="120">
        <v>20000</v>
      </c>
      <c r="H93" s="121">
        <v>4996.4</v>
      </c>
      <c r="I93" s="109"/>
      <c r="J93" s="108">
        <f t="shared" si="1"/>
        <v>24.982</v>
      </c>
    </row>
    <row r="94" spans="1:10" ht="12.75">
      <c r="A94" s="115" t="s">
        <v>222</v>
      </c>
      <c r="B94" s="115"/>
      <c r="C94" s="194" t="s">
        <v>223</v>
      </c>
      <c r="D94" s="195"/>
      <c r="E94" s="195"/>
      <c r="F94" s="195"/>
      <c r="G94" s="120">
        <v>50000</v>
      </c>
      <c r="H94" s="121">
        <v>50000</v>
      </c>
      <c r="I94" s="109"/>
      <c r="J94" s="108">
        <f t="shared" si="1"/>
        <v>100</v>
      </c>
    </row>
    <row r="95" spans="1:10" ht="12.75">
      <c r="A95" s="115" t="s">
        <v>224</v>
      </c>
      <c r="B95" s="115" t="s">
        <v>225</v>
      </c>
      <c r="C95" s="194" t="s">
        <v>226</v>
      </c>
      <c r="D95" s="195"/>
      <c r="E95" s="195"/>
      <c r="F95" s="195"/>
      <c r="G95" s="120">
        <v>50000</v>
      </c>
      <c r="H95" s="121">
        <v>50000</v>
      </c>
      <c r="I95" s="109"/>
      <c r="J95" s="108">
        <f t="shared" si="1"/>
        <v>100</v>
      </c>
    </row>
    <row r="96" spans="1:10" ht="12.75">
      <c r="A96" s="192" t="s">
        <v>106</v>
      </c>
      <c r="B96" s="193"/>
      <c r="C96" s="193"/>
      <c r="D96" s="193"/>
      <c r="E96" s="193"/>
      <c r="F96" s="193"/>
      <c r="G96" s="122">
        <v>119636313</v>
      </c>
      <c r="H96" s="119">
        <v>114974884.55</v>
      </c>
      <c r="I96" s="106"/>
      <c r="J96" s="107">
        <f t="shared" si="1"/>
        <v>96.10366757959183</v>
      </c>
    </row>
    <row r="97" spans="1:10" ht="12.75">
      <c r="A97" s="115" t="s">
        <v>121</v>
      </c>
      <c r="B97" s="115"/>
      <c r="C97" s="194" t="s">
        <v>122</v>
      </c>
      <c r="D97" s="195"/>
      <c r="E97" s="195"/>
      <c r="F97" s="195"/>
      <c r="G97" s="120">
        <v>117589930</v>
      </c>
      <c r="H97" s="121">
        <v>112922454.53</v>
      </c>
      <c r="I97" s="109"/>
      <c r="J97" s="108">
        <f t="shared" si="1"/>
        <v>96.03071838719524</v>
      </c>
    </row>
    <row r="98" spans="1:10" ht="12.75">
      <c r="A98" s="115" t="s">
        <v>131</v>
      </c>
      <c r="B98" s="115"/>
      <c r="C98" s="194" t="s">
        <v>132</v>
      </c>
      <c r="D98" s="195"/>
      <c r="E98" s="195"/>
      <c r="F98" s="195"/>
      <c r="G98" s="120">
        <v>94315029</v>
      </c>
      <c r="H98" s="121">
        <v>92699926.96</v>
      </c>
      <c r="I98" s="109"/>
      <c r="J98" s="108">
        <f t="shared" si="1"/>
        <v>98.28754541336141</v>
      </c>
    </row>
    <row r="99" spans="1:10" ht="12.75">
      <c r="A99" s="115" t="s">
        <v>133</v>
      </c>
      <c r="B99" s="115"/>
      <c r="C99" s="194" t="s">
        <v>134</v>
      </c>
      <c r="D99" s="195"/>
      <c r="E99" s="195"/>
      <c r="F99" s="195"/>
      <c r="G99" s="120">
        <v>78953355</v>
      </c>
      <c r="H99" s="121">
        <v>77478088.18</v>
      </c>
      <c r="I99" s="109"/>
      <c r="J99" s="108">
        <f t="shared" si="1"/>
        <v>98.13147038526736</v>
      </c>
    </row>
    <row r="100" spans="1:10" ht="12.75">
      <c r="A100" s="115" t="s">
        <v>135</v>
      </c>
      <c r="B100" s="115" t="s">
        <v>227</v>
      </c>
      <c r="C100" s="194" t="s">
        <v>137</v>
      </c>
      <c r="D100" s="195"/>
      <c r="E100" s="195"/>
      <c r="F100" s="195"/>
      <c r="G100" s="120">
        <v>54343355</v>
      </c>
      <c r="H100" s="121">
        <v>53135023.04</v>
      </c>
      <c r="I100" s="109"/>
      <c r="J100" s="108">
        <f t="shared" si="1"/>
        <v>97.77648626957243</v>
      </c>
    </row>
    <row r="101" spans="1:10" ht="12.75">
      <c r="A101" s="115" t="s">
        <v>228</v>
      </c>
      <c r="B101" s="115" t="s">
        <v>229</v>
      </c>
      <c r="C101" s="194" t="s">
        <v>230</v>
      </c>
      <c r="D101" s="195"/>
      <c r="E101" s="195"/>
      <c r="F101" s="195"/>
      <c r="G101" s="120">
        <v>10000</v>
      </c>
      <c r="H101" s="121">
        <v>9299.16</v>
      </c>
      <c r="I101" s="109"/>
      <c r="J101" s="108">
        <f t="shared" si="1"/>
        <v>92.99159999999999</v>
      </c>
    </row>
    <row r="102" spans="1:10" ht="12.75">
      <c r="A102" s="115" t="s">
        <v>231</v>
      </c>
      <c r="B102" s="115" t="s">
        <v>232</v>
      </c>
      <c r="C102" s="194" t="s">
        <v>233</v>
      </c>
      <c r="D102" s="195"/>
      <c r="E102" s="195"/>
      <c r="F102" s="195"/>
      <c r="G102" s="120">
        <v>2300000</v>
      </c>
      <c r="H102" s="121">
        <v>2032148.72</v>
      </c>
      <c r="I102" s="109"/>
      <c r="J102" s="108">
        <f t="shared" si="1"/>
        <v>88.35429217391304</v>
      </c>
    </row>
    <row r="103" spans="1:10" ht="12.75">
      <c r="A103" s="115" t="s">
        <v>234</v>
      </c>
      <c r="B103" s="115" t="s">
        <v>235</v>
      </c>
      <c r="C103" s="194" t="s">
        <v>236</v>
      </c>
      <c r="D103" s="195"/>
      <c r="E103" s="195"/>
      <c r="F103" s="195"/>
      <c r="G103" s="120">
        <v>22300000</v>
      </c>
      <c r="H103" s="121">
        <v>22301617.26</v>
      </c>
      <c r="I103" s="109"/>
      <c r="J103" s="108">
        <f t="shared" si="1"/>
        <v>100.00725228699552</v>
      </c>
    </row>
    <row r="104" spans="1:10" ht="12.75">
      <c r="A104" s="115" t="s">
        <v>237</v>
      </c>
      <c r="B104" s="115"/>
      <c r="C104" s="194" t="s">
        <v>238</v>
      </c>
      <c r="D104" s="195"/>
      <c r="E104" s="195"/>
      <c r="F104" s="195"/>
      <c r="G104" s="120">
        <v>3090000</v>
      </c>
      <c r="H104" s="121">
        <v>3165371.59</v>
      </c>
      <c r="I104" s="109"/>
      <c r="J104" s="108">
        <f t="shared" si="1"/>
        <v>102.43921003236245</v>
      </c>
    </row>
    <row r="105" spans="1:10" ht="12.75">
      <c r="A105" s="115" t="s">
        <v>239</v>
      </c>
      <c r="B105" s="115" t="s">
        <v>240</v>
      </c>
      <c r="C105" s="194" t="s">
        <v>1</v>
      </c>
      <c r="D105" s="195"/>
      <c r="E105" s="195"/>
      <c r="F105" s="195"/>
      <c r="G105" s="120">
        <v>3090000</v>
      </c>
      <c r="H105" s="121">
        <v>3165371.59</v>
      </c>
      <c r="I105" s="109"/>
      <c r="J105" s="108">
        <f t="shared" si="1"/>
        <v>102.43921003236245</v>
      </c>
    </row>
    <row r="106" spans="1:10" ht="12.75">
      <c r="A106" s="115" t="s">
        <v>138</v>
      </c>
      <c r="B106" s="115"/>
      <c r="C106" s="194" t="s">
        <v>139</v>
      </c>
      <c r="D106" s="195"/>
      <c r="E106" s="195"/>
      <c r="F106" s="195"/>
      <c r="G106" s="120">
        <v>12271674</v>
      </c>
      <c r="H106" s="121">
        <v>12056467.19</v>
      </c>
      <c r="I106" s="109"/>
      <c r="J106" s="108">
        <f t="shared" si="1"/>
        <v>98.24631252427338</v>
      </c>
    </row>
    <row r="107" spans="1:10" ht="12.75">
      <c r="A107" s="115" t="s">
        <v>140</v>
      </c>
      <c r="B107" s="115" t="s">
        <v>241</v>
      </c>
      <c r="C107" s="194" t="s">
        <v>142</v>
      </c>
      <c r="D107" s="195"/>
      <c r="E107" s="195"/>
      <c r="F107" s="195"/>
      <c r="G107" s="120">
        <v>12271674</v>
      </c>
      <c r="H107" s="121">
        <v>12056467.19</v>
      </c>
      <c r="I107" s="109"/>
      <c r="J107" s="108">
        <f t="shared" si="1"/>
        <v>98.24631252427338</v>
      </c>
    </row>
    <row r="108" spans="1:10" ht="12.75">
      <c r="A108" s="115" t="s">
        <v>123</v>
      </c>
      <c r="B108" s="115"/>
      <c r="C108" s="194" t="s">
        <v>124</v>
      </c>
      <c r="D108" s="195"/>
      <c r="E108" s="195"/>
      <c r="F108" s="195"/>
      <c r="G108" s="120">
        <v>22274901</v>
      </c>
      <c r="H108" s="121">
        <v>19376713.03</v>
      </c>
      <c r="I108" s="109"/>
      <c r="J108" s="108">
        <f t="shared" si="1"/>
        <v>86.98899730238982</v>
      </c>
    </row>
    <row r="109" spans="1:10" ht="12.75">
      <c r="A109" s="115" t="s">
        <v>242</v>
      </c>
      <c r="B109" s="115"/>
      <c r="C109" s="194" t="s">
        <v>243</v>
      </c>
      <c r="D109" s="195"/>
      <c r="E109" s="195"/>
      <c r="F109" s="195"/>
      <c r="G109" s="120">
        <v>2920000</v>
      </c>
      <c r="H109" s="121">
        <v>2728338.79</v>
      </c>
      <c r="I109" s="109"/>
      <c r="J109" s="108">
        <f t="shared" si="1"/>
        <v>93.43625993150685</v>
      </c>
    </row>
    <row r="110" spans="1:10" ht="12.75">
      <c r="A110" s="115" t="s">
        <v>244</v>
      </c>
      <c r="B110" s="115" t="s">
        <v>245</v>
      </c>
      <c r="C110" s="194" t="s">
        <v>246</v>
      </c>
      <c r="D110" s="195"/>
      <c r="E110" s="195"/>
      <c r="F110" s="195"/>
      <c r="G110" s="120">
        <v>70000</v>
      </c>
      <c r="H110" s="121">
        <v>59142.12</v>
      </c>
      <c r="I110" s="109"/>
      <c r="J110" s="108">
        <f t="shared" si="1"/>
        <v>84.48874285714287</v>
      </c>
    </row>
    <row r="111" spans="1:10" ht="12.75">
      <c r="A111" s="115" t="s">
        <v>247</v>
      </c>
      <c r="B111" s="115" t="s">
        <v>248</v>
      </c>
      <c r="C111" s="194" t="s">
        <v>249</v>
      </c>
      <c r="D111" s="195"/>
      <c r="E111" s="195"/>
      <c r="F111" s="195"/>
      <c r="G111" s="120">
        <v>2700000</v>
      </c>
      <c r="H111" s="121">
        <v>2540020.78</v>
      </c>
      <c r="I111" s="109"/>
      <c r="J111" s="108">
        <f t="shared" si="1"/>
        <v>94.07484370370369</v>
      </c>
    </row>
    <row r="112" spans="1:10" ht="12.75">
      <c r="A112" s="115" t="s">
        <v>250</v>
      </c>
      <c r="B112" s="115" t="s">
        <v>251</v>
      </c>
      <c r="C112" s="194" t="s">
        <v>252</v>
      </c>
      <c r="D112" s="195"/>
      <c r="E112" s="195"/>
      <c r="F112" s="195"/>
      <c r="G112" s="120">
        <v>150000</v>
      </c>
      <c r="H112" s="121">
        <v>129175.89</v>
      </c>
      <c r="I112" s="109"/>
      <c r="J112" s="108">
        <f t="shared" si="1"/>
        <v>86.11726</v>
      </c>
    </row>
    <row r="113" spans="1:10" ht="12.75">
      <c r="A113" s="115" t="s">
        <v>192</v>
      </c>
      <c r="B113" s="115"/>
      <c r="C113" s="194" t="s">
        <v>193</v>
      </c>
      <c r="D113" s="195"/>
      <c r="E113" s="195"/>
      <c r="F113" s="195"/>
      <c r="G113" s="120">
        <v>11697636</v>
      </c>
      <c r="H113" s="121">
        <v>9591595.77</v>
      </c>
      <c r="I113" s="109"/>
      <c r="J113" s="108">
        <f t="shared" si="1"/>
        <v>81.99601842628715</v>
      </c>
    </row>
    <row r="114" spans="1:10" ht="12.75">
      <c r="A114" s="115" t="s">
        <v>253</v>
      </c>
      <c r="B114" s="115" t="s">
        <v>254</v>
      </c>
      <c r="C114" s="194" t="s">
        <v>255</v>
      </c>
      <c r="D114" s="195"/>
      <c r="E114" s="195"/>
      <c r="F114" s="195"/>
      <c r="G114" s="120">
        <v>1253000</v>
      </c>
      <c r="H114" s="121">
        <v>1124900.72</v>
      </c>
      <c r="I114" s="109"/>
      <c r="J114" s="108">
        <f t="shared" si="1"/>
        <v>89.77659377494014</v>
      </c>
    </row>
    <row r="115" spans="1:10" ht="12.75">
      <c r="A115" s="115" t="s">
        <v>194</v>
      </c>
      <c r="B115" s="115" t="s">
        <v>256</v>
      </c>
      <c r="C115" s="194" t="s">
        <v>196</v>
      </c>
      <c r="D115" s="195"/>
      <c r="E115" s="195"/>
      <c r="F115" s="195"/>
      <c r="G115" s="120">
        <v>6376834</v>
      </c>
      <c r="H115" s="121">
        <v>4541023.1</v>
      </c>
      <c r="I115" s="109"/>
      <c r="J115" s="108">
        <f t="shared" si="1"/>
        <v>71.21124840320446</v>
      </c>
    </row>
    <row r="116" spans="1:10" ht="12.75">
      <c r="A116" s="115" t="s">
        <v>197</v>
      </c>
      <c r="B116" s="115" t="s">
        <v>257</v>
      </c>
      <c r="C116" s="194" t="s">
        <v>199</v>
      </c>
      <c r="D116" s="195"/>
      <c r="E116" s="195"/>
      <c r="F116" s="195"/>
      <c r="G116" s="120">
        <v>3017207</v>
      </c>
      <c r="H116" s="121">
        <v>2889886.35</v>
      </c>
      <c r="I116" s="109"/>
      <c r="J116" s="108">
        <f t="shared" si="1"/>
        <v>95.7801818039001</v>
      </c>
    </row>
    <row r="117" spans="1:10" ht="12.75">
      <c r="A117" s="115" t="s">
        <v>258</v>
      </c>
      <c r="B117" s="115" t="s">
        <v>259</v>
      </c>
      <c r="C117" s="194" t="s">
        <v>260</v>
      </c>
      <c r="D117" s="195"/>
      <c r="E117" s="195"/>
      <c r="F117" s="195"/>
      <c r="G117" s="120">
        <v>440595</v>
      </c>
      <c r="H117" s="121">
        <v>465114.09</v>
      </c>
      <c r="I117" s="109"/>
      <c r="J117" s="108">
        <f t="shared" si="1"/>
        <v>105.56499506349368</v>
      </c>
    </row>
    <row r="118" spans="1:10" ht="12.75">
      <c r="A118" s="115" t="s">
        <v>261</v>
      </c>
      <c r="B118" s="115" t="s">
        <v>262</v>
      </c>
      <c r="C118" s="194" t="s">
        <v>263</v>
      </c>
      <c r="D118" s="195"/>
      <c r="E118" s="195"/>
      <c r="F118" s="195"/>
      <c r="G118" s="120">
        <v>560000</v>
      </c>
      <c r="H118" s="121">
        <v>568782.76</v>
      </c>
      <c r="I118" s="109"/>
      <c r="J118" s="108">
        <f t="shared" si="1"/>
        <v>101.56835</v>
      </c>
    </row>
    <row r="119" spans="1:10" ht="12.75">
      <c r="A119" s="115" t="s">
        <v>264</v>
      </c>
      <c r="B119" s="115" t="s">
        <v>265</v>
      </c>
      <c r="C119" s="194" t="s">
        <v>266</v>
      </c>
      <c r="D119" s="195"/>
      <c r="E119" s="195"/>
      <c r="F119" s="195"/>
      <c r="G119" s="120">
        <v>50000</v>
      </c>
      <c r="H119" s="121">
        <v>1888.75</v>
      </c>
      <c r="I119" s="109"/>
      <c r="J119" s="108">
        <f t="shared" si="1"/>
        <v>3.7775000000000003</v>
      </c>
    </row>
    <row r="120" spans="1:10" ht="12.75">
      <c r="A120" s="115" t="s">
        <v>125</v>
      </c>
      <c r="B120" s="115"/>
      <c r="C120" s="194" t="s">
        <v>126</v>
      </c>
      <c r="D120" s="195"/>
      <c r="E120" s="195"/>
      <c r="F120" s="195"/>
      <c r="G120" s="120">
        <v>6577265</v>
      </c>
      <c r="H120" s="121">
        <v>6205850.09</v>
      </c>
      <c r="I120" s="109"/>
      <c r="J120" s="108">
        <f t="shared" si="1"/>
        <v>94.3530493297746</v>
      </c>
    </row>
    <row r="121" spans="1:10" ht="12.75">
      <c r="A121" s="115" t="s">
        <v>267</v>
      </c>
      <c r="B121" s="115" t="s">
        <v>268</v>
      </c>
      <c r="C121" s="194" t="s">
        <v>269</v>
      </c>
      <c r="D121" s="195"/>
      <c r="E121" s="195"/>
      <c r="F121" s="195"/>
      <c r="G121" s="120">
        <v>220000</v>
      </c>
      <c r="H121" s="121">
        <v>199708.35</v>
      </c>
      <c r="I121" s="109"/>
      <c r="J121" s="108">
        <f t="shared" si="1"/>
        <v>90.77652272727273</v>
      </c>
    </row>
    <row r="122" spans="1:10" ht="12.75">
      <c r="A122" s="115" t="s">
        <v>149</v>
      </c>
      <c r="B122" s="115" t="s">
        <v>270</v>
      </c>
      <c r="C122" s="194" t="s">
        <v>151</v>
      </c>
      <c r="D122" s="195"/>
      <c r="E122" s="195"/>
      <c r="F122" s="195"/>
      <c r="G122" s="120">
        <v>1100000</v>
      </c>
      <c r="H122" s="121">
        <v>1017225.09</v>
      </c>
      <c r="I122" s="109"/>
      <c r="J122" s="108">
        <f t="shared" si="1"/>
        <v>92.47500818181817</v>
      </c>
    </row>
    <row r="123" spans="1:10" ht="12.75">
      <c r="A123" s="115" t="s">
        <v>271</v>
      </c>
      <c r="B123" s="115" t="s">
        <v>272</v>
      </c>
      <c r="C123" s="194" t="s">
        <v>273</v>
      </c>
      <c r="D123" s="195"/>
      <c r="E123" s="195"/>
      <c r="F123" s="195"/>
      <c r="G123" s="120">
        <v>30000</v>
      </c>
      <c r="H123" s="121">
        <v>42763.75</v>
      </c>
      <c r="I123" s="109"/>
      <c r="J123" s="108">
        <f t="shared" si="1"/>
        <v>142.54583333333332</v>
      </c>
    </row>
    <row r="124" spans="1:10" ht="12.75">
      <c r="A124" s="115" t="s">
        <v>200</v>
      </c>
      <c r="B124" s="115" t="s">
        <v>274</v>
      </c>
      <c r="C124" s="194" t="s">
        <v>202</v>
      </c>
      <c r="D124" s="195"/>
      <c r="E124" s="195"/>
      <c r="F124" s="195"/>
      <c r="G124" s="120">
        <v>2213265</v>
      </c>
      <c r="H124" s="121">
        <v>2240037.32</v>
      </c>
      <c r="I124" s="109"/>
      <c r="J124" s="108">
        <f t="shared" si="1"/>
        <v>101.20963011659245</v>
      </c>
    </row>
    <row r="125" spans="1:10" ht="12.75">
      <c r="A125" s="115" t="s">
        <v>275</v>
      </c>
      <c r="B125" s="115" t="s">
        <v>276</v>
      </c>
      <c r="C125" s="194" t="s">
        <v>277</v>
      </c>
      <c r="D125" s="195"/>
      <c r="E125" s="195"/>
      <c r="F125" s="195"/>
      <c r="G125" s="120">
        <v>1485000</v>
      </c>
      <c r="H125" s="121">
        <v>1393507.99</v>
      </c>
      <c r="I125" s="109"/>
      <c r="J125" s="108">
        <f t="shared" si="1"/>
        <v>93.83892188552188</v>
      </c>
    </row>
    <row r="126" spans="1:10" ht="12.75">
      <c r="A126" s="115" t="s">
        <v>278</v>
      </c>
      <c r="B126" s="115" t="s">
        <v>279</v>
      </c>
      <c r="C126" s="194" t="s">
        <v>280</v>
      </c>
      <c r="D126" s="195"/>
      <c r="E126" s="195"/>
      <c r="F126" s="195"/>
      <c r="G126" s="120">
        <v>150000</v>
      </c>
      <c r="H126" s="121">
        <v>132665.29</v>
      </c>
      <c r="I126" s="109"/>
      <c r="J126" s="108">
        <f t="shared" si="1"/>
        <v>88.44352666666667</v>
      </c>
    </row>
    <row r="127" spans="1:10" ht="12.75">
      <c r="A127" s="115" t="s">
        <v>281</v>
      </c>
      <c r="B127" s="115" t="s">
        <v>282</v>
      </c>
      <c r="C127" s="194" t="s">
        <v>283</v>
      </c>
      <c r="D127" s="195"/>
      <c r="E127" s="195"/>
      <c r="F127" s="195"/>
      <c r="G127" s="120">
        <v>1050000</v>
      </c>
      <c r="H127" s="121">
        <v>907709.22</v>
      </c>
      <c r="I127" s="109"/>
      <c r="J127" s="108">
        <f t="shared" si="1"/>
        <v>86.44849714285714</v>
      </c>
    </row>
    <row r="128" spans="1:10" ht="12.75">
      <c r="A128" s="115" t="s">
        <v>152</v>
      </c>
      <c r="B128" s="115" t="s">
        <v>284</v>
      </c>
      <c r="C128" s="194" t="s">
        <v>154</v>
      </c>
      <c r="D128" s="195"/>
      <c r="E128" s="195"/>
      <c r="F128" s="195"/>
      <c r="G128" s="120">
        <v>189000</v>
      </c>
      <c r="H128" s="121">
        <v>153373.75</v>
      </c>
      <c r="I128" s="109"/>
      <c r="J128" s="108">
        <f t="shared" si="1"/>
        <v>81.15013227513228</v>
      </c>
    </row>
    <row r="129" spans="1:10" ht="12.75">
      <c r="A129" s="115" t="s">
        <v>127</v>
      </c>
      <c r="B129" s="115" t="s">
        <v>285</v>
      </c>
      <c r="C129" s="194" t="s">
        <v>129</v>
      </c>
      <c r="D129" s="195"/>
      <c r="E129" s="195"/>
      <c r="F129" s="195"/>
      <c r="G129" s="120">
        <v>140000</v>
      </c>
      <c r="H129" s="121">
        <v>118859.33</v>
      </c>
      <c r="I129" s="109"/>
      <c r="J129" s="108">
        <f t="shared" si="1"/>
        <v>84.89952142857143</v>
      </c>
    </row>
    <row r="130" spans="1:10" ht="12.75">
      <c r="A130" s="115" t="s">
        <v>286</v>
      </c>
      <c r="B130" s="115"/>
      <c r="C130" s="194" t="s">
        <v>287</v>
      </c>
      <c r="D130" s="195"/>
      <c r="E130" s="195"/>
      <c r="F130" s="195"/>
      <c r="G130" s="120">
        <v>0</v>
      </c>
      <c r="H130" s="121">
        <v>0</v>
      </c>
      <c r="I130" s="109"/>
      <c r="J130" s="108">
        <v>0</v>
      </c>
    </row>
    <row r="131" spans="1:10" ht="12.75">
      <c r="A131" s="115" t="s">
        <v>288</v>
      </c>
      <c r="B131" s="115" t="s">
        <v>289</v>
      </c>
      <c r="C131" s="194" t="s">
        <v>72</v>
      </c>
      <c r="D131" s="195"/>
      <c r="E131" s="195"/>
      <c r="F131" s="195"/>
      <c r="G131" s="120">
        <v>0</v>
      </c>
      <c r="H131" s="121">
        <v>0</v>
      </c>
      <c r="I131" s="109"/>
      <c r="J131" s="108">
        <v>0</v>
      </c>
    </row>
    <row r="132" spans="1:10" ht="12.75">
      <c r="A132" s="115" t="s">
        <v>290</v>
      </c>
      <c r="B132" s="115"/>
      <c r="C132" s="194" t="s">
        <v>291</v>
      </c>
      <c r="D132" s="195"/>
      <c r="E132" s="195"/>
      <c r="F132" s="195"/>
      <c r="G132" s="120">
        <v>1080000</v>
      </c>
      <c r="H132" s="121">
        <v>850928.38</v>
      </c>
      <c r="I132" s="109"/>
      <c r="J132" s="108">
        <f t="shared" si="1"/>
        <v>78.78966481481481</v>
      </c>
    </row>
    <row r="133" spans="1:10" ht="12.75">
      <c r="A133" s="115" t="s">
        <v>292</v>
      </c>
      <c r="B133" s="115" t="s">
        <v>293</v>
      </c>
      <c r="C133" s="194" t="s">
        <v>294</v>
      </c>
      <c r="D133" s="195"/>
      <c r="E133" s="195"/>
      <c r="F133" s="195"/>
      <c r="G133" s="120">
        <v>100000</v>
      </c>
      <c r="H133" s="121">
        <v>92615.37</v>
      </c>
      <c r="I133" s="109"/>
      <c r="J133" s="108">
        <f t="shared" si="1"/>
        <v>92.61537</v>
      </c>
    </row>
    <row r="134" spans="1:10" ht="12.75">
      <c r="A134" s="115" t="s">
        <v>295</v>
      </c>
      <c r="B134" s="115" t="s">
        <v>296</v>
      </c>
      <c r="C134" s="194" t="s">
        <v>297</v>
      </c>
      <c r="D134" s="195"/>
      <c r="E134" s="195"/>
      <c r="F134" s="195"/>
      <c r="G134" s="120">
        <v>370000</v>
      </c>
      <c r="H134" s="121">
        <v>364332.37</v>
      </c>
      <c r="I134" s="109"/>
      <c r="J134" s="108">
        <f t="shared" si="1"/>
        <v>98.4682081081081</v>
      </c>
    </row>
    <row r="135" spans="1:10" ht="12.75">
      <c r="A135" s="115" t="s">
        <v>298</v>
      </c>
      <c r="B135" s="115" t="s">
        <v>299</v>
      </c>
      <c r="C135" s="194" t="s">
        <v>300</v>
      </c>
      <c r="D135" s="195"/>
      <c r="E135" s="195"/>
      <c r="F135" s="195"/>
      <c r="G135" s="120">
        <v>50000</v>
      </c>
      <c r="H135" s="121">
        <v>11984.11</v>
      </c>
      <c r="I135" s="109"/>
      <c r="J135" s="108">
        <f t="shared" si="1"/>
        <v>23.968220000000002</v>
      </c>
    </row>
    <row r="136" spans="1:10" ht="12.75">
      <c r="A136" s="115" t="s">
        <v>301</v>
      </c>
      <c r="B136" s="115" t="s">
        <v>302</v>
      </c>
      <c r="C136" s="194" t="s">
        <v>303</v>
      </c>
      <c r="D136" s="195"/>
      <c r="E136" s="195"/>
      <c r="F136" s="195"/>
      <c r="G136" s="120">
        <v>25000</v>
      </c>
      <c r="H136" s="121">
        <v>23064.3</v>
      </c>
      <c r="I136" s="109"/>
      <c r="J136" s="108">
        <f t="shared" si="1"/>
        <v>92.2572</v>
      </c>
    </row>
    <row r="137" spans="1:10" ht="12.75">
      <c r="A137" s="115" t="s">
        <v>304</v>
      </c>
      <c r="B137" s="115" t="s">
        <v>305</v>
      </c>
      <c r="C137" s="194" t="s">
        <v>306</v>
      </c>
      <c r="D137" s="195"/>
      <c r="E137" s="195"/>
      <c r="F137" s="195"/>
      <c r="G137" s="120">
        <v>50000</v>
      </c>
      <c r="H137" s="121">
        <v>63781.15</v>
      </c>
      <c r="I137" s="109"/>
      <c r="J137" s="108">
        <f t="shared" si="1"/>
        <v>127.5623</v>
      </c>
    </row>
    <row r="138" spans="1:10" ht="12.75">
      <c r="A138" s="115" t="s">
        <v>307</v>
      </c>
      <c r="B138" s="115" t="s">
        <v>308</v>
      </c>
      <c r="C138" s="194" t="s">
        <v>309</v>
      </c>
      <c r="D138" s="195"/>
      <c r="E138" s="195"/>
      <c r="F138" s="195"/>
      <c r="G138" s="120">
        <v>200000</v>
      </c>
      <c r="H138" s="121">
        <v>16775.49</v>
      </c>
      <c r="I138" s="109"/>
      <c r="J138" s="108">
        <f t="shared" si="1"/>
        <v>8.387745</v>
      </c>
    </row>
    <row r="139" spans="1:10" ht="12.75">
      <c r="A139" s="115" t="s">
        <v>310</v>
      </c>
      <c r="B139" s="115" t="s">
        <v>311</v>
      </c>
      <c r="C139" s="194" t="s">
        <v>73</v>
      </c>
      <c r="D139" s="195"/>
      <c r="E139" s="195"/>
      <c r="F139" s="195"/>
      <c r="G139" s="120">
        <v>285000</v>
      </c>
      <c r="H139" s="121">
        <v>278375.59</v>
      </c>
      <c r="I139" s="109"/>
      <c r="J139" s="108">
        <f t="shared" si="1"/>
        <v>97.6756456140351</v>
      </c>
    </row>
    <row r="140" spans="1:10" ht="12.75">
      <c r="A140" s="115" t="s">
        <v>203</v>
      </c>
      <c r="B140" s="115"/>
      <c r="C140" s="194" t="s">
        <v>204</v>
      </c>
      <c r="D140" s="195"/>
      <c r="E140" s="195"/>
      <c r="F140" s="195"/>
      <c r="G140" s="120">
        <v>830000</v>
      </c>
      <c r="H140" s="121">
        <v>706886.45</v>
      </c>
      <c r="I140" s="109"/>
      <c r="J140" s="108">
        <f aca="true" t="shared" si="2" ref="J140:J203">H140/G140*100</f>
        <v>85.16704216867468</v>
      </c>
    </row>
    <row r="141" spans="1:10" ht="12.75">
      <c r="A141" s="115" t="s">
        <v>312</v>
      </c>
      <c r="B141" s="115"/>
      <c r="C141" s="194" t="s">
        <v>313</v>
      </c>
      <c r="D141" s="195"/>
      <c r="E141" s="195"/>
      <c r="F141" s="195"/>
      <c r="G141" s="120">
        <v>10000</v>
      </c>
      <c r="H141" s="121">
        <v>2846.32</v>
      </c>
      <c r="I141" s="109"/>
      <c r="J141" s="108">
        <f t="shared" si="2"/>
        <v>28.4632</v>
      </c>
    </row>
    <row r="142" spans="1:10" ht="12.75">
      <c r="A142" s="115" t="s">
        <v>314</v>
      </c>
      <c r="B142" s="115" t="s">
        <v>315</v>
      </c>
      <c r="C142" s="194" t="s">
        <v>316</v>
      </c>
      <c r="D142" s="195"/>
      <c r="E142" s="195"/>
      <c r="F142" s="195"/>
      <c r="G142" s="120">
        <v>10000</v>
      </c>
      <c r="H142" s="121">
        <v>2846.32</v>
      </c>
      <c r="I142" s="109"/>
      <c r="J142" s="108">
        <f t="shared" si="2"/>
        <v>28.4632</v>
      </c>
    </row>
    <row r="143" spans="1:10" ht="12.75">
      <c r="A143" s="115" t="s">
        <v>205</v>
      </c>
      <c r="B143" s="115"/>
      <c r="C143" s="194" t="s">
        <v>206</v>
      </c>
      <c r="D143" s="195"/>
      <c r="E143" s="195"/>
      <c r="F143" s="195"/>
      <c r="G143" s="120">
        <v>820000</v>
      </c>
      <c r="H143" s="121">
        <v>704040.13</v>
      </c>
      <c r="I143" s="109"/>
      <c r="J143" s="108">
        <f t="shared" si="2"/>
        <v>85.8585524390244</v>
      </c>
    </row>
    <row r="144" spans="1:10" ht="12.75">
      <c r="A144" s="115" t="s">
        <v>317</v>
      </c>
      <c r="B144" s="115" t="s">
        <v>318</v>
      </c>
      <c r="C144" s="194" t="s">
        <v>319</v>
      </c>
      <c r="D144" s="195"/>
      <c r="E144" s="195"/>
      <c r="F144" s="195"/>
      <c r="G144" s="120">
        <v>20000</v>
      </c>
      <c r="H144" s="121">
        <v>16791.21</v>
      </c>
      <c r="I144" s="109"/>
      <c r="J144" s="108">
        <f t="shared" si="2"/>
        <v>83.95604999999999</v>
      </c>
    </row>
    <row r="145" spans="1:10" ht="12.75">
      <c r="A145" s="115" t="s">
        <v>207</v>
      </c>
      <c r="B145" s="115" t="s">
        <v>320</v>
      </c>
      <c r="C145" s="194" t="s">
        <v>209</v>
      </c>
      <c r="D145" s="195"/>
      <c r="E145" s="195"/>
      <c r="F145" s="195"/>
      <c r="G145" s="120">
        <v>800000</v>
      </c>
      <c r="H145" s="121">
        <v>687248.92</v>
      </c>
      <c r="I145" s="109"/>
      <c r="J145" s="108">
        <f t="shared" si="2"/>
        <v>85.906115</v>
      </c>
    </row>
    <row r="146" spans="1:10" ht="12.75">
      <c r="A146" s="115" t="s">
        <v>321</v>
      </c>
      <c r="B146" s="115"/>
      <c r="C146" s="194" t="s">
        <v>322</v>
      </c>
      <c r="D146" s="195"/>
      <c r="E146" s="195"/>
      <c r="F146" s="195"/>
      <c r="G146" s="120">
        <v>170000</v>
      </c>
      <c r="H146" s="121">
        <v>138928.09</v>
      </c>
      <c r="I146" s="109"/>
      <c r="J146" s="108">
        <f t="shared" si="2"/>
        <v>81.72240588235294</v>
      </c>
    </row>
    <row r="147" spans="1:10" ht="12.75">
      <c r="A147" s="115" t="s">
        <v>323</v>
      </c>
      <c r="B147" s="115"/>
      <c r="C147" s="194" t="s">
        <v>324</v>
      </c>
      <c r="D147" s="195"/>
      <c r="E147" s="195"/>
      <c r="F147" s="195"/>
      <c r="G147" s="120">
        <v>170000</v>
      </c>
      <c r="H147" s="121">
        <v>138928.09</v>
      </c>
      <c r="I147" s="109"/>
      <c r="J147" s="108">
        <f t="shared" si="2"/>
        <v>81.72240588235294</v>
      </c>
    </row>
    <row r="148" spans="1:10" ht="12.75">
      <c r="A148" s="115" t="s">
        <v>325</v>
      </c>
      <c r="B148" s="115" t="s">
        <v>326</v>
      </c>
      <c r="C148" s="194" t="s">
        <v>327</v>
      </c>
      <c r="D148" s="195"/>
      <c r="E148" s="195"/>
      <c r="F148" s="195"/>
      <c r="G148" s="120">
        <v>170000</v>
      </c>
      <c r="H148" s="121">
        <v>138928.09</v>
      </c>
      <c r="I148" s="109"/>
      <c r="J148" s="108">
        <f t="shared" si="2"/>
        <v>81.72240588235294</v>
      </c>
    </row>
    <row r="149" spans="1:10" ht="12.75">
      <c r="A149" s="115" t="s">
        <v>156</v>
      </c>
      <c r="B149" s="115"/>
      <c r="C149" s="194" t="s">
        <v>157</v>
      </c>
      <c r="D149" s="195"/>
      <c r="E149" s="195"/>
      <c r="F149" s="195"/>
      <c r="G149" s="120">
        <v>1475383</v>
      </c>
      <c r="H149" s="121">
        <v>1492430.02</v>
      </c>
      <c r="I149" s="109"/>
      <c r="J149" s="108">
        <f t="shared" si="2"/>
        <v>101.15543014932393</v>
      </c>
    </row>
    <row r="150" spans="1:10" ht="12.75">
      <c r="A150" s="115" t="s">
        <v>158</v>
      </c>
      <c r="B150" s="115"/>
      <c r="C150" s="194" t="s">
        <v>159</v>
      </c>
      <c r="D150" s="195"/>
      <c r="E150" s="195"/>
      <c r="F150" s="195"/>
      <c r="G150" s="120">
        <v>1079883</v>
      </c>
      <c r="H150" s="121">
        <v>1134054.64</v>
      </c>
      <c r="I150" s="109"/>
      <c r="J150" s="108">
        <f t="shared" si="2"/>
        <v>105.01643603983024</v>
      </c>
    </row>
    <row r="151" spans="1:10" ht="12.75">
      <c r="A151" s="115" t="s">
        <v>328</v>
      </c>
      <c r="B151" s="115"/>
      <c r="C151" s="194" t="s">
        <v>329</v>
      </c>
      <c r="D151" s="195"/>
      <c r="E151" s="195"/>
      <c r="F151" s="195"/>
      <c r="G151" s="120">
        <v>0</v>
      </c>
      <c r="H151" s="121">
        <v>0</v>
      </c>
      <c r="I151" s="109"/>
      <c r="J151" s="108">
        <v>0</v>
      </c>
    </row>
    <row r="152" spans="1:10" ht="12.75">
      <c r="A152" s="115" t="s">
        <v>330</v>
      </c>
      <c r="B152" s="115" t="s">
        <v>331</v>
      </c>
      <c r="C152" s="194" t="s">
        <v>332</v>
      </c>
      <c r="D152" s="195"/>
      <c r="E152" s="195"/>
      <c r="F152" s="195"/>
      <c r="G152" s="120">
        <v>0</v>
      </c>
      <c r="H152" s="121">
        <v>0</v>
      </c>
      <c r="I152" s="109"/>
      <c r="J152" s="108">
        <v>0</v>
      </c>
    </row>
    <row r="153" spans="1:10" ht="12.75">
      <c r="A153" s="115" t="s">
        <v>333</v>
      </c>
      <c r="B153" s="115" t="s">
        <v>334</v>
      </c>
      <c r="C153" s="194" t="s">
        <v>335</v>
      </c>
      <c r="D153" s="195"/>
      <c r="E153" s="195"/>
      <c r="F153" s="195"/>
      <c r="G153" s="120">
        <v>0</v>
      </c>
      <c r="H153" s="121">
        <v>0</v>
      </c>
      <c r="I153" s="109"/>
      <c r="J153" s="108">
        <v>0</v>
      </c>
    </row>
    <row r="154" spans="1:10" ht="12.75">
      <c r="A154" s="115" t="s">
        <v>160</v>
      </c>
      <c r="B154" s="115"/>
      <c r="C154" s="194" t="s">
        <v>161</v>
      </c>
      <c r="D154" s="195"/>
      <c r="E154" s="195"/>
      <c r="F154" s="195"/>
      <c r="G154" s="120">
        <v>1079883</v>
      </c>
      <c r="H154" s="121">
        <v>1134054.64</v>
      </c>
      <c r="I154" s="109"/>
      <c r="J154" s="108">
        <f t="shared" si="2"/>
        <v>105.01643603983024</v>
      </c>
    </row>
    <row r="155" spans="1:10" ht="12.75">
      <c r="A155" s="115" t="s">
        <v>162</v>
      </c>
      <c r="B155" s="115" t="s">
        <v>336</v>
      </c>
      <c r="C155" s="194" t="s">
        <v>164</v>
      </c>
      <c r="D155" s="195"/>
      <c r="E155" s="195"/>
      <c r="F155" s="195"/>
      <c r="G155" s="120">
        <v>60000</v>
      </c>
      <c r="H155" s="121">
        <v>40900.75</v>
      </c>
      <c r="I155" s="109"/>
      <c r="J155" s="108">
        <f t="shared" si="2"/>
        <v>68.16791666666666</v>
      </c>
    </row>
    <row r="156" spans="1:10" ht="12.75">
      <c r="A156" s="115" t="s">
        <v>337</v>
      </c>
      <c r="B156" s="115" t="s">
        <v>338</v>
      </c>
      <c r="C156" s="194" t="s">
        <v>339</v>
      </c>
      <c r="D156" s="195"/>
      <c r="E156" s="195"/>
      <c r="F156" s="195"/>
      <c r="G156" s="120">
        <v>27200</v>
      </c>
      <c r="H156" s="121">
        <v>5035</v>
      </c>
      <c r="I156" s="109"/>
      <c r="J156" s="108">
        <f t="shared" si="2"/>
        <v>18.511029411764707</v>
      </c>
    </row>
    <row r="157" spans="1:10" ht="12.75">
      <c r="A157" s="115" t="s">
        <v>165</v>
      </c>
      <c r="B157" s="115" t="s">
        <v>340</v>
      </c>
      <c r="C157" s="194" t="s">
        <v>167</v>
      </c>
      <c r="D157" s="195"/>
      <c r="E157" s="195"/>
      <c r="F157" s="195"/>
      <c r="G157" s="120">
        <v>110000</v>
      </c>
      <c r="H157" s="121">
        <v>97703.14</v>
      </c>
      <c r="I157" s="109"/>
      <c r="J157" s="108">
        <f t="shared" si="2"/>
        <v>88.82103636363637</v>
      </c>
    </row>
    <row r="158" spans="1:10" ht="12.75">
      <c r="A158" s="115" t="s">
        <v>168</v>
      </c>
      <c r="B158" s="115" t="s">
        <v>341</v>
      </c>
      <c r="C158" s="194" t="s">
        <v>170</v>
      </c>
      <c r="D158" s="195"/>
      <c r="E158" s="195"/>
      <c r="F158" s="195"/>
      <c r="G158" s="120">
        <v>714958</v>
      </c>
      <c r="H158" s="121">
        <v>981584.25</v>
      </c>
      <c r="I158" s="109"/>
      <c r="J158" s="108">
        <f t="shared" si="2"/>
        <v>137.29257522819523</v>
      </c>
    </row>
    <row r="159" spans="1:10" ht="12.75">
      <c r="A159" s="115" t="s">
        <v>212</v>
      </c>
      <c r="B159" s="115" t="s">
        <v>342</v>
      </c>
      <c r="C159" s="194" t="s">
        <v>214</v>
      </c>
      <c r="D159" s="195"/>
      <c r="E159" s="195"/>
      <c r="F159" s="195"/>
      <c r="G159" s="120">
        <v>9900</v>
      </c>
      <c r="H159" s="121">
        <v>0</v>
      </c>
      <c r="I159" s="109"/>
      <c r="J159" s="108">
        <f t="shared" si="2"/>
        <v>0</v>
      </c>
    </row>
    <row r="160" spans="1:10" ht="12.75">
      <c r="A160" s="115" t="s">
        <v>171</v>
      </c>
      <c r="B160" s="115" t="s">
        <v>343</v>
      </c>
      <c r="C160" s="194" t="s">
        <v>173</v>
      </c>
      <c r="D160" s="195"/>
      <c r="E160" s="195"/>
      <c r="F160" s="195"/>
      <c r="G160" s="120">
        <v>157825</v>
      </c>
      <c r="H160" s="121">
        <v>8831.5</v>
      </c>
      <c r="I160" s="109"/>
      <c r="J160" s="108">
        <f t="shared" si="2"/>
        <v>5.595754791699668</v>
      </c>
    </row>
    <row r="161" spans="1:10" ht="12.75">
      <c r="A161" s="115" t="s">
        <v>179</v>
      </c>
      <c r="B161" s="115"/>
      <c r="C161" s="194" t="s">
        <v>180</v>
      </c>
      <c r="D161" s="195"/>
      <c r="E161" s="195"/>
      <c r="F161" s="195"/>
      <c r="G161" s="120">
        <v>0</v>
      </c>
      <c r="H161" s="121">
        <v>0</v>
      </c>
      <c r="I161" s="109"/>
      <c r="J161" s="108">
        <v>0</v>
      </c>
    </row>
    <row r="162" spans="1:10" ht="12.75">
      <c r="A162" s="115" t="s">
        <v>181</v>
      </c>
      <c r="B162" s="115" t="s">
        <v>344</v>
      </c>
      <c r="C162" s="194" t="s">
        <v>82</v>
      </c>
      <c r="D162" s="195"/>
      <c r="E162" s="195"/>
      <c r="F162" s="195"/>
      <c r="G162" s="120">
        <v>0</v>
      </c>
      <c r="H162" s="121">
        <v>0</v>
      </c>
      <c r="I162" s="109"/>
      <c r="J162" s="108">
        <v>0</v>
      </c>
    </row>
    <row r="163" spans="1:10" ht="12.75">
      <c r="A163" s="115" t="s">
        <v>183</v>
      </c>
      <c r="B163" s="115"/>
      <c r="C163" s="194" t="s">
        <v>184</v>
      </c>
      <c r="D163" s="195"/>
      <c r="E163" s="195"/>
      <c r="F163" s="195"/>
      <c r="G163" s="120">
        <v>395500</v>
      </c>
      <c r="H163" s="121">
        <v>358375.38</v>
      </c>
      <c r="I163" s="109"/>
      <c r="J163" s="108">
        <f t="shared" si="2"/>
        <v>90.61324399494312</v>
      </c>
    </row>
    <row r="164" spans="1:10" ht="12.75">
      <c r="A164" s="115" t="s">
        <v>185</v>
      </c>
      <c r="B164" s="115"/>
      <c r="C164" s="194" t="s">
        <v>186</v>
      </c>
      <c r="D164" s="195"/>
      <c r="E164" s="195"/>
      <c r="F164" s="195"/>
      <c r="G164" s="120">
        <v>10500</v>
      </c>
      <c r="H164" s="121">
        <v>10875.38</v>
      </c>
      <c r="I164" s="109"/>
      <c r="J164" s="108">
        <f t="shared" si="2"/>
        <v>103.57504761904761</v>
      </c>
    </row>
    <row r="165" spans="1:10" ht="12.75">
      <c r="A165" s="115" t="s">
        <v>187</v>
      </c>
      <c r="B165" s="115" t="s">
        <v>345</v>
      </c>
      <c r="C165" s="194" t="s">
        <v>93</v>
      </c>
      <c r="D165" s="195"/>
      <c r="E165" s="195"/>
      <c r="F165" s="195"/>
      <c r="G165" s="120">
        <v>10500</v>
      </c>
      <c r="H165" s="121">
        <v>10875.38</v>
      </c>
      <c r="I165" s="109"/>
      <c r="J165" s="108">
        <f t="shared" si="2"/>
        <v>103.57504761904761</v>
      </c>
    </row>
    <row r="166" spans="1:10" ht="12.75">
      <c r="A166" s="115" t="s">
        <v>218</v>
      </c>
      <c r="B166" s="115"/>
      <c r="C166" s="194" t="s">
        <v>219</v>
      </c>
      <c r="D166" s="195"/>
      <c r="E166" s="195"/>
      <c r="F166" s="195"/>
      <c r="G166" s="120">
        <v>0</v>
      </c>
      <c r="H166" s="121">
        <v>0</v>
      </c>
      <c r="I166" s="109"/>
      <c r="J166" s="108">
        <v>0</v>
      </c>
    </row>
    <row r="167" spans="1:10" ht="12.75">
      <c r="A167" s="115" t="s">
        <v>220</v>
      </c>
      <c r="B167" s="115" t="s">
        <v>346</v>
      </c>
      <c r="C167" s="194" t="s">
        <v>85</v>
      </c>
      <c r="D167" s="195"/>
      <c r="E167" s="195"/>
      <c r="F167" s="195"/>
      <c r="G167" s="120">
        <v>0</v>
      </c>
      <c r="H167" s="121">
        <v>0</v>
      </c>
      <c r="I167" s="109"/>
      <c r="J167" s="108">
        <v>0</v>
      </c>
    </row>
    <row r="168" spans="1:10" ht="12.75">
      <c r="A168" s="115" t="s">
        <v>347</v>
      </c>
      <c r="B168" s="115"/>
      <c r="C168" s="194" t="s">
        <v>348</v>
      </c>
      <c r="D168" s="195"/>
      <c r="E168" s="195"/>
      <c r="F168" s="195"/>
      <c r="G168" s="120">
        <v>187500</v>
      </c>
      <c r="H168" s="121">
        <v>187500</v>
      </c>
      <c r="I168" s="109"/>
      <c r="J168" s="108">
        <f t="shared" si="2"/>
        <v>100</v>
      </c>
    </row>
    <row r="169" spans="1:10" ht="12.75">
      <c r="A169" s="115" t="s">
        <v>349</v>
      </c>
      <c r="B169" s="115" t="s">
        <v>350</v>
      </c>
      <c r="C169" s="194" t="s">
        <v>86</v>
      </c>
      <c r="D169" s="195"/>
      <c r="E169" s="195"/>
      <c r="F169" s="195"/>
      <c r="G169" s="125">
        <v>187500</v>
      </c>
      <c r="H169" s="126">
        <v>187500</v>
      </c>
      <c r="I169" s="127"/>
      <c r="J169" s="128">
        <f t="shared" si="2"/>
        <v>100</v>
      </c>
    </row>
    <row r="170" spans="1:10" ht="12.75">
      <c r="A170" s="115" t="s">
        <v>222</v>
      </c>
      <c r="B170" s="115"/>
      <c r="C170" s="194" t="s">
        <v>223</v>
      </c>
      <c r="D170" s="195"/>
      <c r="E170" s="195"/>
      <c r="F170" s="195"/>
      <c r="G170" s="120">
        <v>197500</v>
      </c>
      <c r="H170" s="121">
        <v>160000</v>
      </c>
      <c r="I170" s="109"/>
      <c r="J170" s="108">
        <f t="shared" si="2"/>
        <v>81.0126582278481</v>
      </c>
    </row>
    <row r="171" spans="1:10" ht="12.75">
      <c r="A171" s="129" t="s">
        <v>224</v>
      </c>
      <c r="B171" s="129" t="s">
        <v>351</v>
      </c>
      <c r="C171" s="196" t="s">
        <v>226</v>
      </c>
      <c r="D171" s="197"/>
      <c r="E171" s="197"/>
      <c r="F171" s="197"/>
      <c r="G171" s="130">
        <v>197500</v>
      </c>
      <c r="H171" s="131">
        <v>160000</v>
      </c>
      <c r="I171" s="132"/>
      <c r="J171" s="133">
        <f t="shared" si="2"/>
        <v>81.0126582278481</v>
      </c>
    </row>
    <row r="172" spans="1:10" ht="12.75">
      <c r="A172" s="115" t="s">
        <v>39</v>
      </c>
      <c r="B172" s="115"/>
      <c r="C172" s="194" t="s">
        <v>352</v>
      </c>
      <c r="D172" s="195"/>
      <c r="E172" s="195"/>
      <c r="F172" s="195"/>
      <c r="G172" s="120">
        <v>571000</v>
      </c>
      <c r="H172" s="121">
        <v>560000</v>
      </c>
      <c r="I172" s="109"/>
      <c r="J172" s="108">
        <f t="shared" si="2"/>
        <v>98.07355516637479</v>
      </c>
    </row>
    <row r="173" spans="1:10" ht="12.75">
      <c r="A173" s="115" t="s">
        <v>353</v>
      </c>
      <c r="B173" s="115"/>
      <c r="C173" s="194" t="s">
        <v>354</v>
      </c>
      <c r="D173" s="195"/>
      <c r="E173" s="195"/>
      <c r="F173" s="195"/>
      <c r="G173" s="120">
        <v>571000</v>
      </c>
      <c r="H173" s="121">
        <v>560000</v>
      </c>
      <c r="I173" s="109"/>
      <c r="J173" s="108">
        <f t="shared" si="2"/>
        <v>98.07355516637479</v>
      </c>
    </row>
    <row r="174" spans="1:10" ht="12.75">
      <c r="A174" s="115" t="s">
        <v>355</v>
      </c>
      <c r="B174" s="115"/>
      <c r="C174" s="194" t="s">
        <v>356</v>
      </c>
      <c r="D174" s="195"/>
      <c r="E174" s="195"/>
      <c r="F174" s="195"/>
      <c r="G174" s="120">
        <v>11000</v>
      </c>
      <c r="H174" s="121">
        <v>0</v>
      </c>
      <c r="I174" s="109"/>
      <c r="J174" s="108">
        <f t="shared" si="2"/>
        <v>0</v>
      </c>
    </row>
    <row r="175" spans="1:10" ht="12.75">
      <c r="A175" s="115" t="s">
        <v>357</v>
      </c>
      <c r="B175" s="115" t="s">
        <v>358</v>
      </c>
      <c r="C175" s="194" t="s">
        <v>359</v>
      </c>
      <c r="D175" s="195"/>
      <c r="E175" s="195"/>
      <c r="F175" s="195"/>
      <c r="G175" s="120">
        <v>11000</v>
      </c>
      <c r="H175" s="121">
        <v>0</v>
      </c>
      <c r="I175" s="109"/>
      <c r="J175" s="108">
        <f t="shared" si="2"/>
        <v>0</v>
      </c>
    </row>
    <row r="176" spans="1:10" ht="12.75">
      <c r="A176" s="115" t="s">
        <v>360</v>
      </c>
      <c r="B176" s="115"/>
      <c r="C176" s="194" t="s">
        <v>361</v>
      </c>
      <c r="D176" s="195"/>
      <c r="E176" s="195"/>
      <c r="F176" s="195"/>
      <c r="G176" s="120">
        <v>560000</v>
      </c>
      <c r="H176" s="121">
        <v>560000</v>
      </c>
      <c r="I176" s="109"/>
      <c r="J176" s="108">
        <f t="shared" si="2"/>
        <v>100</v>
      </c>
    </row>
    <row r="177" spans="1:10" ht="12.75">
      <c r="A177" s="115" t="s">
        <v>362</v>
      </c>
      <c r="B177" s="115" t="s">
        <v>363</v>
      </c>
      <c r="C177" s="194" t="s">
        <v>364</v>
      </c>
      <c r="D177" s="195"/>
      <c r="E177" s="195"/>
      <c r="F177" s="195"/>
      <c r="G177" s="120">
        <v>560000</v>
      </c>
      <c r="H177" s="121">
        <v>560000</v>
      </c>
      <c r="I177" s="109"/>
      <c r="J177" s="108">
        <f t="shared" si="2"/>
        <v>100</v>
      </c>
    </row>
    <row r="178" spans="1:10" ht="12.75">
      <c r="A178" s="192" t="s">
        <v>365</v>
      </c>
      <c r="B178" s="193"/>
      <c r="C178" s="193"/>
      <c r="D178" s="193"/>
      <c r="E178" s="193"/>
      <c r="F178" s="193"/>
      <c r="G178" s="122">
        <v>1684971</v>
      </c>
      <c r="H178" s="119">
        <v>1962223.74</v>
      </c>
      <c r="I178" s="106"/>
      <c r="J178" s="107">
        <f t="shared" si="2"/>
        <v>116.45445173833852</v>
      </c>
    </row>
    <row r="179" spans="1:10" ht="12.75">
      <c r="A179" s="115" t="s">
        <v>121</v>
      </c>
      <c r="B179" s="115"/>
      <c r="C179" s="194" t="s">
        <v>122</v>
      </c>
      <c r="D179" s="195"/>
      <c r="E179" s="195"/>
      <c r="F179" s="195"/>
      <c r="G179" s="120">
        <v>1684971</v>
      </c>
      <c r="H179" s="121">
        <v>1962223.74</v>
      </c>
      <c r="I179" s="109"/>
      <c r="J179" s="108">
        <f t="shared" si="2"/>
        <v>116.45445173833852</v>
      </c>
    </row>
    <row r="180" spans="1:10" ht="12.75">
      <c r="A180" s="115" t="s">
        <v>131</v>
      </c>
      <c r="B180" s="115"/>
      <c r="C180" s="194" t="s">
        <v>132</v>
      </c>
      <c r="D180" s="195"/>
      <c r="E180" s="195"/>
      <c r="F180" s="195"/>
      <c r="G180" s="120">
        <v>1684971</v>
      </c>
      <c r="H180" s="121">
        <v>1962223.74</v>
      </c>
      <c r="I180" s="109"/>
      <c r="J180" s="108">
        <f t="shared" si="2"/>
        <v>116.45445173833852</v>
      </c>
    </row>
    <row r="181" spans="1:10" ht="12.75">
      <c r="A181" s="115" t="s">
        <v>133</v>
      </c>
      <c r="B181" s="115"/>
      <c r="C181" s="194" t="s">
        <v>134</v>
      </c>
      <c r="D181" s="195"/>
      <c r="E181" s="195"/>
      <c r="F181" s="195"/>
      <c r="G181" s="120">
        <v>1484971</v>
      </c>
      <c r="H181" s="121">
        <v>1815987.86</v>
      </c>
      <c r="I181" s="109"/>
      <c r="J181" s="108">
        <f t="shared" si="2"/>
        <v>122.29113295815206</v>
      </c>
    </row>
    <row r="182" spans="1:10" ht="12.75">
      <c r="A182" s="115" t="s">
        <v>135</v>
      </c>
      <c r="B182" s="115" t="s">
        <v>366</v>
      </c>
      <c r="C182" s="194" t="s">
        <v>137</v>
      </c>
      <c r="D182" s="195"/>
      <c r="E182" s="195"/>
      <c r="F182" s="195"/>
      <c r="G182" s="120">
        <v>1484971</v>
      </c>
      <c r="H182" s="121">
        <v>1815987.86</v>
      </c>
      <c r="I182" s="109"/>
      <c r="J182" s="108">
        <f t="shared" si="2"/>
        <v>122.29113295815206</v>
      </c>
    </row>
    <row r="183" spans="1:10" ht="12.75">
      <c r="A183" s="115" t="s">
        <v>138</v>
      </c>
      <c r="B183" s="115"/>
      <c r="C183" s="194" t="s">
        <v>139</v>
      </c>
      <c r="D183" s="195"/>
      <c r="E183" s="195"/>
      <c r="F183" s="195"/>
      <c r="G183" s="120">
        <v>200000</v>
      </c>
      <c r="H183" s="121">
        <v>146235.88</v>
      </c>
      <c r="I183" s="109"/>
      <c r="J183" s="108">
        <f t="shared" si="2"/>
        <v>73.11794</v>
      </c>
    </row>
    <row r="184" spans="1:10" ht="12.75">
      <c r="A184" s="115" t="s">
        <v>140</v>
      </c>
      <c r="B184" s="115" t="s">
        <v>367</v>
      </c>
      <c r="C184" s="194" t="s">
        <v>142</v>
      </c>
      <c r="D184" s="195"/>
      <c r="E184" s="195"/>
      <c r="F184" s="195"/>
      <c r="G184" s="120">
        <v>200000</v>
      </c>
      <c r="H184" s="121">
        <v>146235.88</v>
      </c>
      <c r="I184" s="109"/>
      <c r="J184" s="108">
        <f t="shared" si="2"/>
        <v>73.11794</v>
      </c>
    </row>
    <row r="185" spans="1:10" ht="12.75">
      <c r="A185" s="192" t="s">
        <v>115</v>
      </c>
      <c r="B185" s="193"/>
      <c r="C185" s="193"/>
      <c r="D185" s="193"/>
      <c r="E185" s="193"/>
      <c r="F185" s="193"/>
      <c r="G185" s="122">
        <v>2508164</v>
      </c>
      <c r="H185" s="119">
        <v>4134887</v>
      </c>
      <c r="I185" s="110"/>
      <c r="J185" s="107">
        <f t="shared" si="2"/>
        <v>164.8571225805011</v>
      </c>
    </row>
    <row r="186" spans="1:10" ht="12.75">
      <c r="A186" s="115" t="s">
        <v>121</v>
      </c>
      <c r="B186" s="115"/>
      <c r="C186" s="194" t="s">
        <v>122</v>
      </c>
      <c r="D186" s="195"/>
      <c r="E186" s="195"/>
      <c r="F186" s="195"/>
      <c r="G186" s="120">
        <v>2508164</v>
      </c>
      <c r="H186" s="121">
        <v>4097387</v>
      </c>
      <c r="I186" s="109"/>
      <c r="J186" s="108">
        <f t="shared" si="2"/>
        <v>163.36200503635328</v>
      </c>
    </row>
    <row r="187" spans="1:10" ht="12.75">
      <c r="A187" s="115" t="s">
        <v>123</v>
      </c>
      <c r="B187" s="115"/>
      <c r="C187" s="194" t="s">
        <v>124</v>
      </c>
      <c r="D187" s="195"/>
      <c r="E187" s="195"/>
      <c r="F187" s="195"/>
      <c r="G187" s="120">
        <v>2508164</v>
      </c>
      <c r="H187" s="121">
        <v>4097387</v>
      </c>
      <c r="I187" s="109"/>
      <c r="J187" s="108">
        <f t="shared" si="2"/>
        <v>163.36200503635328</v>
      </c>
    </row>
    <row r="188" spans="1:10" ht="12.75">
      <c r="A188" s="115" t="s">
        <v>192</v>
      </c>
      <c r="B188" s="115"/>
      <c r="C188" s="194" t="s">
        <v>193</v>
      </c>
      <c r="D188" s="195"/>
      <c r="E188" s="195"/>
      <c r="F188" s="195"/>
      <c r="G188" s="120">
        <v>2508164</v>
      </c>
      <c r="H188" s="121">
        <v>4097387</v>
      </c>
      <c r="I188" s="109"/>
      <c r="J188" s="108">
        <f t="shared" si="2"/>
        <v>163.36200503635328</v>
      </c>
    </row>
    <row r="189" spans="1:10" ht="12.75">
      <c r="A189" s="115" t="s">
        <v>194</v>
      </c>
      <c r="B189" s="115" t="s">
        <v>368</v>
      </c>
      <c r="C189" s="194" t="s">
        <v>196</v>
      </c>
      <c r="D189" s="195"/>
      <c r="E189" s="195"/>
      <c r="F189" s="195"/>
      <c r="G189" s="120">
        <v>2508164</v>
      </c>
      <c r="H189" s="121">
        <v>4097387</v>
      </c>
      <c r="I189" s="109"/>
      <c r="J189" s="108">
        <f t="shared" si="2"/>
        <v>163.36200503635328</v>
      </c>
    </row>
    <row r="190" spans="1:10" ht="12.75">
      <c r="A190" s="115" t="s">
        <v>156</v>
      </c>
      <c r="B190" s="115"/>
      <c r="C190" s="194" t="s">
        <v>157</v>
      </c>
      <c r="D190" s="195"/>
      <c r="E190" s="195"/>
      <c r="F190" s="195"/>
      <c r="G190" s="120">
        <v>0</v>
      </c>
      <c r="H190" s="121">
        <v>37500</v>
      </c>
      <c r="I190" s="109"/>
      <c r="J190" s="108">
        <v>0</v>
      </c>
    </row>
    <row r="191" spans="1:10" ht="12.75">
      <c r="A191" s="115" t="s">
        <v>158</v>
      </c>
      <c r="B191" s="115"/>
      <c r="C191" s="194" t="s">
        <v>159</v>
      </c>
      <c r="D191" s="195"/>
      <c r="E191" s="195"/>
      <c r="F191" s="195"/>
      <c r="G191" s="120">
        <v>0</v>
      </c>
      <c r="H191" s="121">
        <v>0</v>
      </c>
      <c r="I191" s="109"/>
      <c r="J191" s="108">
        <v>0</v>
      </c>
    </row>
    <row r="192" spans="1:10" ht="12.75">
      <c r="A192" s="115" t="s">
        <v>160</v>
      </c>
      <c r="B192" s="115"/>
      <c r="C192" s="194" t="s">
        <v>161</v>
      </c>
      <c r="D192" s="195"/>
      <c r="E192" s="195"/>
      <c r="F192" s="195"/>
      <c r="G192" s="120">
        <v>0</v>
      </c>
      <c r="H192" s="121">
        <v>0</v>
      </c>
      <c r="I192" s="109"/>
      <c r="J192" s="108">
        <v>0</v>
      </c>
    </row>
    <row r="193" spans="1:10" ht="12.75">
      <c r="A193" s="115" t="s">
        <v>168</v>
      </c>
      <c r="B193" s="115" t="s">
        <v>369</v>
      </c>
      <c r="C193" s="194" t="s">
        <v>170</v>
      </c>
      <c r="D193" s="195"/>
      <c r="E193" s="195"/>
      <c r="F193" s="195"/>
      <c r="G193" s="120">
        <v>0</v>
      </c>
      <c r="H193" s="121">
        <v>0</v>
      </c>
      <c r="I193" s="109"/>
      <c r="J193" s="108">
        <v>0</v>
      </c>
    </row>
    <row r="194" spans="1:10" ht="12.75">
      <c r="A194" s="115" t="s">
        <v>183</v>
      </c>
      <c r="B194" s="115"/>
      <c r="C194" s="194" t="s">
        <v>184</v>
      </c>
      <c r="D194" s="195"/>
      <c r="E194" s="195"/>
      <c r="F194" s="195"/>
      <c r="G194" s="120">
        <v>0</v>
      </c>
      <c r="H194" s="121">
        <v>37500</v>
      </c>
      <c r="I194" s="109"/>
      <c r="J194" s="108">
        <v>0</v>
      </c>
    </row>
    <row r="195" spans="1:10" ht="12.75">
      <c r="A195" s="115" t="s">
        <v>222</v>
      </c>
      <c r="B195" s="115"/>
      <c r="C195" s="194" t="s">
        <v>223</v>
      </c>
      <c r="D195" s="195"/>
      <c r="E195" s="195"/>
      <c r="F195" s="195"/>
      <c r="G195" s="120">
        <v>0</v>
      </c>
      <c r="H195" s="121">
        <v>37500</v>
      </c>
      <c r="I195" s="109"/>
      <c r="J195" s="108">
        <v>0</v>
      </c>
    </row>
    <row r="196" spans="1:10" ht="12.75">
      <c r="A196" s="115" t="s">
        <v>224</v>
      </c>
      <c r="B196" s="115" t="s">
        <v>370</v>
      </c>
      <c r="C196" s="194" t="s">
        <v>226</v>
      </c>
      <c r="D196" s="195"/>
      <c r="E196" s="195"/>
      <c r="F196" s="195"/>
      <c r="G196" s="120">
        <v>0</v>
      </c>
      <c r="H196" s="121">
        <v>37500</v>
      </c>
      <c r="I196" s="109"/>
      <c r="J196" s="108">
        <v>0</v>
      </c>
    </row>
    <row r="197" spans="1:10" ht="12.75">
      <c r="A197" s="192" t="s">
        <v>371</v>
      </c>
      <c r="B197" s="193"/>
      <c r="C197" s="193"/>
      <c r="D197" s="193"/>
      <c r="E197" s="193"/>
      <c r="F197" s="193"/>
      <c r="G197" s="122">
        <v>1611973</v>
      </c>
      <c r="H197" s="119">
        <v>1378116.08</v>
      </c>
      <c r="I197" s="106"/>
      <c r="J197" s="107">
        <f t="shared" si="2"/>
        <v>85.49250390670315</v>
      </c>
    </row>
    <row r="198" spans="1:10" ht="12.75">
      <c r="A198" s="115" t="s">
        <v>121</v>
      </c>
      <c r="B198" s="115"/>
      <c r="C198" s="194" t="s">
        <v>122</v>
      </c>
      <c r="D198" s="195"/>
      <c r="E198" s="195"/>
      <c r="F198" s="195"/>
      <c r="G198" s="120">
        <v>1611973</v>
      </c>
      <c r="H198" s="121">
        <v>1378116.08</v>
      </c>
      <c r="I198" s="109"/>
      <c r="J198" s="108">
        <f t="shared" si="2"/>
        <v>85.49250390670315</v>
      </c>
    </row>
    <row r="199" spans="1:10" ht="12.75">
      <c r="A199" s="115" t="s">
        <v>123</v>
      </c>
      <c r="B199" s="115"/>
      <c r="C199" s="194" t="s">
        <v>124</v>
      </c>
      <c r="D199" s="195"/>
      <c r="E199" s="195"/>
      <c r="F199" s="195"/>
      <c r="G199" s="120">
        <v>1611973</v>
      </c>
      <c r="H199" s="121">
        <v>1378116.08</v>
      </c>
      <c r="I199" s="109"/>
      <c r="J199" s="108">
        <f t="shared" si="2"/>
        <v>85.49250390670315</v>
      </c>
    </row>
    <row r="200" spans="1:10" ht="12.75">
      <c r="A200" s="115" t="s">
        <v>192</v>
      </c>
      <c r="B200" s="115"/>
      <c r="C200" s="194" t="s">
        <v>193</v>
      </c>
      <c r="D200" s="195"/>
      <c r="E200" s="195"/>
      <c r="F200" s="195"/>
      <c r="G200" s="120">
        <v>1611973</v>
      </c>
      <c r="H200" s="121">
        <v>1378116.08</v>
      </c>
      <c r="I200" s="109"/>
      <c r="J200" s="108">
        <f t="shared" si="2"/>
        <v>85.49250390670315</v>
      </c>
    </row>
    <row r="201" spans="1:10" ht="12.75">
      <c r="A201" s="115" t="s">
        <v>194</v>
      </c>
      <c r="B201" s="115" t="s">
        <v>372</v>
      </c>
      <c r="C201" s="194" t="s">
        <v>196</v>
      </c>
      <c r="D201" s="195"/>
      <c r="E201" s="195"/>
      <c r="F201" s="195"/>
      <c r="G201" s="120">
        <v>1611973</v>
      </c>
      <c r="H201" s="121">
        <v>1378116.08</v>
      </c>
      <c r="I201" s="109"/>
      <c r="J201" s="108">
        <f t="shared" si="2"/>
        <v>85.49250390670315</v>
      </c>
    </row>
    <row r="202" spans="1:10" ht="12.75">
      <c r="A202" s="192" t="s">
        <v>373</v>
      </c>
      <c r="B202" s="193"/>
      <c r="C202" s="193"/>
      <c r="D202" s="193"/>
      <c r="E202" s="193"/>
      <c r="F202" s="193"/>
      <c r="G202" s="122">
        <v>8800</v>
      </c>
      <c r="H202" s="119">
        <v>18800</v>
      </c>
      <c r="I202" s="106"/>
      <c r="J202" s="107">
        <f t="shared" si="2"/>
        <v>213.63636363636363</v>
      </c>
    </row>
    <row r="203" spans="1:10" ht="12.75">
      <c r="A203" s="115" t="s">
        <v>156</v>
      </c>
      <c r="B203" s="115"/>
      <c r="C203" s="194" t="s">
        <v>157</v>
      </c>
      <c r="D203" s="195"/>
      <c r="E203" s="195"/>
      <c r="F203" s="195"/>
      <c r="G203" s="120">
        <v>8800</v>
      </c>
      <c r="H203" s="121">
        <v>18800</v>
      </c>
      <c r="I203" s="109"/>
      <c r="J203" s="108">
        <f t="shared" si="2"/>
        <v>213.63636363636363</v>
      </c>
    </row>
    <row r="204" spans="1:10" ht="12.75">
      <c r="A204" s="115" t="s">
        <v>158</v>
      </c>
      <c r="B204" s="115"/>
      <c r="C204" s="194" t="s">
        <v>159</v>
      </c>
      <c r="D204" s="195"/>
      <c r="E204" s="195"/>
      <c r="F204" s="195"/>
      <c r="G204" s="120">
        <v>8800</v>
      </c>
      <c r="H204" s="121">
        <v>18800</v>
      </c>
      <c r="I204" s="109"/>
      <c r="J204" s="108">
        <f aca="true" t="shared" si="3" ref="J204:J242">H204/G204*100</f>
        <v>213.63636363636363</v>
      </c>
    </row>
    <row r="205" spans="1:10" ht="12.75">
      <c r="A205" s="115" t="s">
        <v>160</v>
      </c>
      <c r="B205" s="115"/>
      <c r="C205" s="194" t="s">
        <v>161</v>
      </c>
      <c r="D205" s="195"/>
      <c r="E205" s="195"/>
      <c r="F205" s="195"/>
      <c r="G205" s="120">
        <v>8800</v>
      </c>
      <c r="H205" s="121">
        <v>18800</v>
      </c>
      <c r="I205" s="109"/>
      <c r="J205" s="108">
        <f t="shared" si="3"/>
        <v>213.63636363636363</v>
      </c>
    </row>
    <row r="206" spans="1:10" ht="12.75">
      <c r="A206" s="115" t="s">
        <v>162</v>
      </c>
      <c r="B206" s="115" t="s">
        <v>374</v>
      </c>
      <c r="C206" s="194" t="s">
        <v>164</v>
      </c>
      <c r="D206" s="195"/>
      <c r="E206" s="195"/>
      <c r="F206" s="195"/>
      <c r="G206" s="120">
        <v>1600</v>
      </c>
      <c r="H206" s="121">
        <v>11600</v>
      </c>
      <c r="I206" s="109"/>
      <c r="J206" s="108">
        <f t="shared" si="3"/>
        <v>725</v>
      </c>
    </row>
    <row r="207" spans="1:10" ht="12.75">
      <c r="A207" s="115" t="s">
        <v>337</v>
      </c>
      <c r="B207" s="115" t="s">
        <v>375</v>
      </c>
      <c r="C207" s="194" t="s">
        <v>339</v>
      </c>
      <c r="D207" s="195"/>
      <c r="E207" s="195"/>
      <c r="F207" s="195"/>
      <c r="G207" s="120">
        <v>2800</v>
      </c>
      <c r="H207" s="121">
        <v>2800</v>
      </c>
      <c r="I207" s="109"/>
      <c r="J207" s="108">
        <f t="shared" si="3"/>
        <v>100</v>
      </c>
    </row>
    <row r="208" spans="1:10" ht="12.75">
      <c r="A208" s="115" t="s">
        <v>168</v>
      </c>
      <c r="B208" s="115" t="s">
        <v>376</v>
      </c>
      <c r="C208" s="194" t="s">
        <v>170</v>
      </c>
      <c r="D208" s="195"/>
      <c r="E208" s="195"/>
      <c r="F208" s="195"/>
      <c r="G208" s="120">
        <v>4400</v>
      </c>
      <c r="H208" s="121">
        <v>4400</v>
      </c>
      <c r="I208" s="109"/>
      <c r="J208" s="108">
        <f t="shared" si="3"/>
        <v>100</v>
      </c>
    </row>
    <row r="209" spans="1:10" ht="12.75">
      <c r="A209" s="192" t="s">
        <v>377</v>
      </c>
      <c r="B209" s="193"/>
      <c r="C209" s="193"/>
      <c r="D209" s="193"/>
      <c r="E209" s="193"/>
      <c r="F209" s="193"/>
      <c r="G209" s="122">
        <v>39000</v>
      </c>
      <c r="H209" s="119">
        <v>38678.28</v>
      </c>
      <c r="I209" s="106"/>
      <c r="J209" s="105">
        <f t="shared" si="3"/>
        <v>99.17507692307692</v>
      </c>
    </row>
    <row r="210" spans="1:10" ht="12.75">
      <c r="A210" s="115" t="s">
        <v>121</v>
      </c>
      <c r="B210" s="115"/>
      <c r="C210" s="194" t="s">
        <v>122</v>
      </c>
      <c r="D210" s="195"/>
      <c r="E210" s="195"/>
      <c r="F210" s="195"/>
      <c r="G210" s="120">
        <v>0</v>
      </c>
      <c r="H210" s="121">
        <v>0</v>
      </c>
      <c r="I210" s="109"/>
      <c r="J210" s="108">
        <v>0</v>
      </c>
    </row>
    <row r="211" spans="1:10" ht="12.75">
      <c r="A211" s="115" t="s">
        <v>123</v>
      </c>
      <c r="B211" s="115"/>
      <c r="C211" s="194" t="s">
        <v>124</v>
      </c>
      <c r="D211" s="195"/>
      <c r="E211" s="195"/>
      <c r="F211" s="195"/>
      <c r="G211" s="120">
        <v>0</v>
      </c>
      <c r="H211" s="121">
        <v>0</v>
      </c>
      <c r="I211" s="109"/>
      <c r="J211" s="108">
        <v>0</v>
      </c>
    </row>
    <row r="212" spans="1:10" ht="12.75">
      <c r="A212" s="115" t="s">
        <v>192</v>
      </c>
      <c r="B212" s="115"/>
      <c r="C212" s="194" t="s">
        <v>193</v>
      </c>
      <c r="D212" s="195"/>
      <c r="E212" s="195"/>
      <c r="F212" s="195"/>
      <c r="G212" s="120">
        <v>0</v>
      </c>
      <c r="H212" s="121">
        <v>0</v>
      </c>
      <c r="I212" s="109"/>
      <c r="J212" s="108">
        <v>0</v>
      </c>
    </row>
    <row r="213" spans="1:10" ht="12.75">
      <c r="A213" s="115" t="s">
        <v>197</v>
      </c>
      <c r="B213" s="115" t="s">
        <v>378</v>
      </c>
      <c r="C213" s="194" t="s">
        <v>199</v>
      </c>
      <c r="D213" s="195"/>
      <c r="E213" s="195"/>
      <c r="F213" s="195"/>
      <c r="G213" s="120">
        <v>0</v>
      </c>
      <c r="H213" s="121">
        <v>0</v>
      </c>
      <c r="I213" s="109"/>
      <c r="J213" s="108">
        <v>0</v>
      </c>
    </row>
    <row r="214" spans="1:10" ht="12.75">
      <c r="A214" s="115" t="s">
        <v>125</v>
      </c>
      <c r="B214" s="115"/>
      <c r="C214" s="194" t="s">
        <v>126</v>
      </c>
      <c r="D214" s="195"/>
      <c r="E214" s="195"/>
      <c r="F214" s="195"/>
      <c r="G214" s="120">
        <v>0</v>
      </c>
      <c r="H214" s="121">
        <v>0</v>
      </c>
      <c r="I214" s="109"/>
      <c r="J214" s="108">
        <v>0</v>
      </c>
    </row>
    <row r="215" spans="1:10" ht="12.75">
      <c r="A215" s="115" t="s">
        <v>200</v>
      </c>
      <c r="B215" s="115" t="s">
        <v>379</v>
      </c>
      <c r="C215" s="194" t="s">
        <v>202</v>
      </c>
      <c r="D215" s="195"/>
      <c r="E215" s="195"/>
      <c r="F215" s="195"/>
      <c r="G215" s="120">
        <v>0</v>
      </c>
      <c r="H215" s="121">
        <v>0</v>
      </c>
      <c r="I215" s="109"/>
      <c r="J215" s="108">
        <v>0</v>
      </c>
    </row>
    <row r="216" spans="1:10" ht="12.75">
      <c r="A216" s="115" t="s">
        <v>39</v>
      </c>
      <c r="B216" s="115"/>
      <c r="C216" s="194" t="s">
        <v>352</v>
      </c>
      <c r="D216" s="195"/>
      <c r="E216" s="195"/>
      <c r="F216" s="195"/>
      <c r="G216" s="120">
        <v>39000</v>
      </c>
      <c r="H216" s="121">
        <v>38678.28</v>
      </c>
      <c r="I216" s="109"/>
      <c r="J216" s="108">
        <f t="shared" si="3"/>
        <v>99.17507692307692</v>
      </c>
    </row>
    <row r="217" spans="1:10" ht="12.75">
      <c r="A217" s="115" t="s">
        <v>353</v>
      </c>
      <c r="B217" s="115"/>
      <c r="C217" s="194" t="s">
        <v>354</v>
      </c>
      <c r="D217" s="195"/>
      <c r="E217" s="195"/>
      <c r="F217" s="195"/>
      <c r="G217" s="120">
        <v>39000</v>
      </c>
      <c r="H217" s="121">
        <v>38678.28</v>
      </c>
      <c r="I217" s="109"/>
      <c r="J217" s="108">
        <f t="shared" si="3"/>
        <v>99.17507692307692</v>
      </c>
    </row>
    <row r="218" spans="1:10" ht="12.75">
      <c r="A218" s="115" t="s">
        <v>355</v>
      </c>
      <c r="B218" s="115"/>
      <c r="C218" s="194" t="s">
        <v>356</v>
      </c>
      <c r="D218" s="195"/>
      <c r="E218" s="195"/>
      <c r="F218" s="195"/>
      <c r="G218" s="120">
        <v>39000</v>
      </c>
      <c r="H218" s="121">
        <v>38678.28</v>
      </c>
      <c r="I218" s="109"/>
      <c r="J218" s="108">
        <f t="shared" si="3"/>
        <v>99.17507692307692</v>
      </c>
    </row>
    <row r="219" spans="1:10" ht="12.75">
      <c r="A219" s="115" t="s">
        <v>357</v>
      </c>
      <c r="B219" s="115" t="s">
        <v>380</v>
      </c>
      <c r="C219" s="194" t="s">
        <v>359</v>
      </c>
      <c r="D219" s="195"/>
      <c r="E219" s="195"/>
      <c r="F219" s="195"/>
      <c r="G219" s="120">
        <v>39000</v>
      </c>
      <c r="H219" s="121">
        <v>38678.28</v>
      </c>
      <c r="I219" s="109"/>
      <c r="J219" s="108">
        <f t="shared" si="3"/>
        <v>99.17507692307692</v>
      </c>
    </row>
    <row r="220" spans="1:10" ht="12.75">
      <c r="A220" s="198" t="s">
        <v>381</v>
      </c>
      <c r="B220" s="199"/>
      <c r="C220" s="199"/>
      <c r="D220" s="199"/>
      <c r="E220" s="199"/>
      <c r="F220" s="199"/>
      <c r="G220" s="123">
        <v>750000</v>
      </c>
      <c r="H220" s="124">
        <v>694540.11</v>
      </c>
      <c r="I220" s="113"/>
      <c r="J220" s="112">
        <f t="shared" si="3"/>
        <v>92.60534799999999</v>
      </c>
    </row>
    <row r="221" spans="1:10" ht="12.75">
      <c r="A221" s="192" t="s">
        <v>120</v>
      </c>
      <c r="B221" s="193"/>
      <c r="C221" s="193"/>
      <c r="D221" s="193"/>
      <c r="E221" s="193"/>
      <c r="F221" s="193"/>
      <c r="G221" s="122">
        <v>750000</v>
      </c>
      <c r="H221" s="119">
        <v>694540.11</v>
      </c>
      <c r="I221" s="110"/>
      <c r="J221" s="107">
        <f t="shared" si="3"/>
        <v>92.60534799999999</v>
      </c>
    </row>
    <row r="222" spans="1:10" ht="12.75">
      <c r="A222" s="115" t="s">
        <v>121</v>
      </c>
      <c r="B222" s="115"/>
      <c r="C222" s="194" t="s">
        <v>122</v>
      </c>
      <c r="D222" s="195"/>
      <c r="E222" s="195"/>
      <c r="F222" s="195"/>
      <c r="G222" s="120">
        <v>750000</v>
      </c>
      <c r="H222" s="121">
        <v>694540.11</v>
      </c>
      <c r="I222" s="109"/>
      <c r="J222" s="108">
        <f t="shared" si="3"/>
        <v>92.60534799999999</v>
      </c>
    </row>
    <row r="223" spans="1:10" ht="12.75">
      <c r="A223" s="115" t="s">
        <v>123</v>
      </c>
      <c r="B223" s="115"/>
      <c r="C223" s="194" t="s">
        <v>124</v>
      </c>
      <c r="D223" s="195"/>
      <c r="E223" s="195"/>
      <c r="F223" s="195"/>
      <c r="G223" s="120">
        <v>750000</v>
      </c>
      <c r="H223" s="121">
        <v>694540.11</v>
      </c>
      <c r="I223" s="109"/>
      <c r="J223" s="108">
        <f t="shared" si="3"/>
        <v>92.60534799999999</v>
      </c>
    </row>
    <row r="224" spans="1:10" ht="12.75">
      <c r="A224" s="115" t="s">
        <v>192</v>
      </c>
      <c r="B224" s="115"/>
      <c r="C224" s="194" t="s">
        <v>193</v>
      </c>
      <c r="D224" s="195"/>
      <c r="E224" s="195"/>
      <c r="F224" s="195"/>
      <c r="G224" s="120">
        <v>730000</v>
      </c>
      <c r="H224" s="121">
        <v>674540.11</v>
      </c>
      <c r="I224" s="109"/>
      <c r="J224" s="108">
        <f t="shared" si="3"/>
        <v>92.40275479452055</v>
      </c>
    </row>
    <row r="225" spans="1:10" ht="12.75">
      <c r="A225" s="115" t="s">
        <v>253</v>
      </c>
      <c r="B225" s="115" t="s">
        <v>382</v>
      </c>
      <c r="C225" s="194" t="s">
        <v>255</v>
      </c>
      <c r="D225" s="195"/>
      <c r="E225" s="195"/>
      <c r="F225" s="195"/>
      <c r="G225" s="120">
        <v>17000</v>
      </c>
      <c r="H225" s="121">
        <v>17000</v>
      </c>
      <c r="I225" s="109"/>
      <c r="J225" s="108">
        <f t="shared" si="3"/>
        <v>100</v>
      </c>
    </row>
    <row r="226" spans="1:10" ht="12.75">
      <c r="A226" s="115" t="s">
        <v>194</v>
      </c>
      <c r="B226" s="115" t="s">
        <v>383</v>
      </c>
      <c r="C226" s="194" t="s">
        <v>196</v>
      </c>
      <c r="D226" s="195"/>
      <c r="E226" s="195"/>
      <c r="F226" s="195"/>
      <c r="G226" s="120">
        <v>490000</v>
      </c>
      <c r="H226" s="121">
        <v>474182.3</v>
      </c>
      <c r="I226" s="109"/>
      <c r="J226" s="108">
        <f t="shared" si="3"/>
        <v>96.77189795918368</v>
      </c>
    </row>
    <row r="227" spans="1:10" ht="12.75">
      <c r="A227" s="115" t="s">
        <v>197</v>
      </c>
      <c r="B227" s="115" t="s">
        <v>384</v>
      </c>
      <c r="C227" s="194" t="s">
        <v>199</v>
      </c>
      <c r="D227" s="195"/>
      <c r="E227" s="195"/>
      <c r="F227" s="195"/>
      <c r="G227" s="120">
        <v>173595</v>
      </c>
      <c r="H227" s="121">
        <v>143033.82</v>
      </c>
      <c r="I227" s="109"/>
      <c r="J227" s="108">
        <f t="shared" si="3"/>
        <v>82.39512658774734</v>
      </c>
    </row>
    <row r="228" spans="1:10" ht="12.75">
      <c r="A228" s="115" t="s">
        <v>258</v>
      </c>
      <c r="B228" s="115" t="s">
        <v>385</v>
      </c>
      <c r="C228" s="194" t="s">
        <v>260</v>
      </c>
      <c r="D228" s="195"/>
      <c r="E228" s="195"/>
      <c r="F228" s="195"/>
      <c r="G228" s="120">
        <v>9405</v>
      </c>
      <c r="H228" s="121">
        <v>9405.38</v>
      </c>
      <c r="I228" s="109"/>
      <c r="J228" s="108">
        <f t="shared" si="3"/>
        <v>100.00404040404041</v>
      </c>
    </row>
    <row r="229" spans="1:10" ht="12.75">
      <c r="A229" s="115" t="s">
        <v>261</v>
      </c>
      <c r="B229" s="115" t="s">
        <v>386</v>
      </c>
      <c r="C229" s="194" t="s">
        <v>263</v>
      </c>
      <c r="D229" s="195"/>
      <c r="E229" s="195"/>
      <c r="F229" s="195"/>
      <c r="G229" s="120">
        <v>40000</v>
      </c>
      <c r="H229" s="121">
        <v>30918.61</v>
      </c>
      <c r="I229" s="109"/>
      <c r="J229" s="108">
        <f t="shared" si="3"/>
        <v>77.296525</v>
      </c>
    </row>
    <row r="230" spans="1:10" ht="12.75">
      <c r="A230" s="115" t="s">
        <v>125</v>
      </c>
      <c r="B230" s="115"/>
      <c r="C230" s="194" t="s">
        <v>126</v>
      </c>
      <c r="D230" s="195"/>
      <c r="E230" s="195"/>
      <c r="F230" s="195"/>
      <c r="G230" s="120">
        <v>20000</v>
      </c>
      <c r="H230" s="121">
        <v>20000</v>
      </c>
      <c r="I230" s="109"/>
      <c r="J230" s="108">
        <f t="shared" si="3"/>
        <v>100</v>
      </c>
    </row>
    <row r="231" spans="1:10" ht="12.75">
      <c r="A231" s="115" t="s">
        <v>200</v>
      </c>
      <c r="B231" s="115" t="s">
        <v>387</v>
      </c>
      <c r="C231" s="194" t="s">
        <v>202</v>
      </c>
      <c r="D231" s="195"/>
      <c r="E231" s="195"/>
      <c r="F231" s="195"/>
      <c r="G231" s="120">
        <v>20000</v>
      </c>
      <c r="H231" s="121">
        <v>20000</v>
      </c>
      <c r="I231" s="109"/>
      <c r="J231" s="108">
        <f t="shared" si="3"/>
        <v>100</v>
      </c>
    </row>
    <row r="232" spans="1:10" ht="12.75">
      <c r="A232" s="115" t="s">
        <v>290</v>
      </c>
      <c r="B232" s="115"/>
      <c r="C232" s="194" t="s">
        <v>291</v>
      </c>
      <c r="D232" s="195"/>
      <c r="E232" s="195"/>
      <c r="F232" s="195"/>
      <c r="G232" s="120">
        <v>0</v>
      </c>
      <c r="H232" s="121">
        <v>0</v>
      </c>
      <c r="I232" s="109"/>
      <c r="J232" s="108">
        <v>0</v>
      </c>
    </row>
    <row r="233" spans="1:10" ht="12.75">
      <c r="A233" s="115" t="s">
        <v>310</v>
      </c>
      <c r="B233" s="115" t="s">
        <v>388</v>
      </c>
      <c r="C233" s="194" t="s">
        <v>73</v>
      </c>
      <c r="D233" s="195"/>
      <c r="E233" s="195"/>
      <c r="F233" s="195"/>
      <c r="G233" s="120">
        <v>0</v>
      </c>
      <c r="H233" s="121">
        <v>0</v>
      </c>
      <c r="I233" s="109"/>
      <c r="J233" s="108">
        <v>0</v>
      </c>
    </row>
    <row r="234" spans="1:10" ht="12.75">
      <c r="A234" s="198" t="s">
        <v>389</v>
      </c>
      <c r="B234" s="199"/>
      <c r="C234" s="199"/>
      <c r="D234" s="199"/>
      <c r="E234" s="199"/>
      <c r="F234" s="199"/>
      <c r="G234" s="123">
        <v>89500</v>
      </c>
      <c r="H234" s="124">
        <v>89500</v>
      </c>
      <c r="I234" s="114"/>
      <c r="J234" s="112">
        <f t="shared" si="3"/>
        <v>100</v>
      </c>
    </row>
    <row r="235" spans="1:10" ht="12.75">
      <c r="A235" s="192" t="s">
        <v>390</v>
      </c>
      <c r="B235" s="193"/>
      <c r="C235" s="193"/>
      <c r="D235" s="193"/>
      <c r="E235" s="193"/>
      <c r="F235" s="193"/>
      <c r="G235" s="122">
        <v>89500</v>
      </c>
      <c r="H235" s="119">
        <v>89500</v>
      </c>
      <c r="I235" s="106"/>
      <c r="J235" s="107">
        <f t="shared" si="3"/>
        <v>100</v>
      </c>
    </row>
    <row r="236" spans="1:10" ht="12.75">
      <c r="A236" s="115" t="s">
        <v>156</v>
      </c>
      <c r="B236" s="115"/>
      <c r="C236" s="194" t="s">
        <v>157</v>
      </c>
      <c r="D236" s="195"/>
      <c r="E236" s="195"/>
      <c r="F236" s="195"/>
      <c r="G236" s="120">
        <v>89500</v>
      </c>
      <c r="H236" s="121">
        <v>89500</v>
      </c>
      <c r="I236" s="109"/>
      <c r="J236" s="108">
        <f t="shared" si="3"/>
        <v>100</v>
      </c>
    </row>
    <row r="237" spans="1:10" ht="12.75">
      <c r="A237" s="115" t="s">
        <v>158</v>
      </c>
      <c r="B237" s="115"/>
      <c r="C237" s="194" t="s">
        <v>159</v>
      </c>
      <c r="D237" s="195"/>
      <c r="E237" s="195"/>
      <c r="F237" s="195"/>
      <c r="G237" s="120">
        <v>0</v>
      </c>
      <c r="H237" s="121">
        <v>0</v>
      </c>
      <c r="I237" s="109"/>
      <c r="J237" s="108">
        <v>0</v>
      </c>
    </row>
    <row r="238" spans="1:10" ht="12.75">
      <c r="A238" s="115" t="s">
        <v>160</v>
      </c>
      <c r="B238" s="115"/>
      <c r="C238" s="194" t="s">
        <v>161</v>
      </c>
      <c r="D238" s="195"/>
      <c r="E238" s="195"/>
      <c r="F238" s="195"/>
      <c r="G238" s="120">
        <v>0</v>
      </c>
      <c r="H238" s="121">
        <v>0</v>
      </c>
      <c r="I238" s="109"/>
      <c r="J238" s="108">
        <v>0</v>
      </c>
    </row>
    <row r="239" spans="1:10" ht="12.75">
      <c r="A239" s="115" t="s">
        <v>168</v>
      </c>
      <c r="B239" s="115" t="s">
        <v>391</v>
      </c>
      <c r="C239" s="194" t="s">
        <v>170</v>
      </c>
      <c r="D239" s="195"/>
      <c r="E239" s="195"/>
      <c r="F239" s="195"/>
      <c r="G239" s="120">
        <v>0</v>
      </c>
      <c r="H239" s="121">
        <v>0</v>
      </c>
      <c r="I239" s="109"/>
      <c r="J239" s="108">
        <v>0</v>
      </c>
    </row>
    <row r="240" spans="1:10" ht="12.75">
      <c r="A240" s="115" t="s">
        <v>183</v>
      </c>
      <c r="B240" s="115"/>
      <c r="C240" s="194" t="s">
        <v>184</v>
      </c>
      <c r="D240" s="195"/>
      <c r="E240" s="195"/>
      <c r="F240" s="195"/>
      <c r="G240" s="120">
        <v>89500</v>
      </c>
      <c r="H240" s="121">
        <v>89500</v>
      </c>
      <c r="I240" s="109"/>
      <c r="J240" s="108">
        <f t="shared" si="3"/>
        <v>100</v>
      </c>
    </row>
    <row r="241" spans="1:10" ht="12.75">
      <c r="A241" s="115" t="s">
        <v>185</v>
      </c>
      <c r="B241" s="115"/>
      <c r="C241" s="194" t="s">
        <v>186</v>
      </c>
      <c r="D241" s="195"/>
      <c r="E241" s="195"/>
      <c r="F241" s="195"/>
      <c r="G241" s="120">
        <v>89500</v>
      </c>
      <c r="H241" s="121">
        <v>89500</v>
      </c>
      <c r="I241" s="109"/>
      <c r="J241" s="108">
        <f t="shared" si="3"/>
        <v>100</v>
      </c>
    </row>
    <row r="242" spans="1:10" ht="12.75">
      <c r="A242" s="115" t="s">
        <v>187</v>
      </c>
      <c r="B242" s="115" t="s">
        <v>392</v>
      </c>
      <c r="C242" s="194" t="s">
        <v>93</v>
      </c>
      <c r="D242" s="195"/>
      <c r="E242" s="195"/>
      <c r="F242" s="195"/>
      <c r="G242" s="120">
        <v>89500</v>
      </c>
      <c r="H242" s="121">
        <v>89500</v>
      </c>
      <c r="I242" s="109"/>
      <c r="J242" s="108">
        <f t="shared" si="3"/>
        <v>100</v>
      </c>
    </row>
  </sheetData>
  <sheetProtection/>
  <mergeCells count="241">
    <mergeCell ref="C242:F242"/>
    <mergeCell ref="C236:F236"/>
    <mergeCell ref="C237:F237"/>
    <mergeCell ref="C238:F238"/>
    <mergeCell ref="C239:F239"/>
    <mergeCell ref="C240:F240"/>
    <mergeCell ref="C241:F241"/>
    <mergeCell ref="C230:F230"/>
    <mergeCell ref="C231:F231"/>
    <mergeCell ref="C232:F232"/>
    <mergeCell ref="C233:F233"/>
    <mergeCell ref="A234:F234"/>
    <mergeCell ref="A235:F235"/>
    <mergeCell ref="C224:F224"/>
    <mergeCell ref="C225:F225"/>
    <mergeCell ref="C226:F226"/>
    <mergeCell ref="C227:F227"/>
    <mergeCell ref="C228:F228"/>
    <mergeCell ref="C229:F229"/>
    <mergeCell ref="C218:F218"/>
    <mergeCell ref="C219:F219"/>
    <mergeCell ref="A220:F220"/>
    <mergeCell ref="A221:F221"/>
    <mergeCell ref="C222:F222"/>
    <mergeCell ref="C223:F223"/>
    <mergeCell ref="C212:F212"/>
    <mergeCell ref="C213:F213"/>
    <mergeCell ref="C214:F214"/>
    <mergeCell ref="C215:F215"/>
    <mergeCell ref="C216:F216"/>
    <mergeCell ref="C217:F217"/>
    <mergeCell ref="C206:F206"/>
    <mergeCell ref="C207:F207"/>
    <mergeCell ref="C208:F208"/>
    <mergeCell ref="A209:F209"/>
    <mergeCell ref="C210:F210"/>
    <mergeCell ref="C211:F211"/>
    <mergeCell ref="C200:F200"/>
    <mergeCell ref="C201:F201"/>
    <mergeCell ref="A202:F202"/>
    <mergeCell ref="C203:F203"/>
    <mergeCell ref="C204:F204"/>
    <mergeCell ref="C205:F205"/>
    <mergeCell ref="C194:F194"/>
    <mergeCell ref="C195:F195"/>
    <mergeCell ref="C196:F196"/>
    <mergeCell ref="A197:F197"/>
    <mergeCell ref="C198:F198"/>
    <mergeCell ref="C199:F199"/>
    <mergeCell ref="C188:F188"/>
    <mergeCell ref="C189:F189"/>
    <mergeCell ref="C190:F190"/>
    <mergeCell ref="C191:F191"/>
    <mergeCell ref="C192:F192"/>
    <mergeCell ref="C193:F193"/>
    <mergeCell ref="C182:F182"/>
    <mergeCell ref="C183:F183"/>
    <mergeCell ref="C184:F184"/>
    <mergeCell ref="A185:F185"/>
    <mergeCell ref="C186:F186"/>
    <mergeCell ref="C187:F187"/>
    <mergeCell ref="C176:F176"/>
    <mergeCell ref="C177:F177"/>
    <mergeCell ref="A178:F178"/>
    <mergeCell ref="C179:F179"/>
    <mergeCell ref="C180:F180"/>
    <mergeCell ref="C181:F181"/>
    <mergeCell ref="C170:F170"/>
    <mergeCell ref="C171:F171"/>
    <mergeCell ref="C172:F172"/>
    <mergeCell ref="C173:F173"/>
    <mergeCell ref="C174:F174"/>
    <mergeCell ref="C175:F175"/>
    <mergeCell ref="C164:F164"/>
    <mergeCell ref="C165:F165"/>
    <mergeCell ref="C166:F166"/>
    <mergeCell ref="C167:F167"/>
    <mergeCell ref="C168:F168"/>
    <mergeCell ref="C169:F169"/>
    <mergeCell ref="C158:F158"/>
    <mergeCell ref="C159:F159"/>
    <mergeCell ref="C160:F160"/>
    <mergeCell ref="C161:F161"/>
    <mergeCell ref="C162:F162"/>
    <mergeCell ref="C163:F163"/>
    <mergeCell ref="C152:F152"/>
    <mergeCell ref="C153:F153"/>
    <mergeCell ref="C154:F154"/>
    <mergeCell ref="C155:F155"/>
    <mergeCell ref="C156:F156"/>
    <mergeCell ref="C157:F157"/>
    <mergeCell ref="C146:F146"/>
    <mergeCell ref="C147:F147"/>
    <mergeCell ref="C148:F148"/>
    <mergeCell ref="C149:F149"/>
    <mergeCell ref="C150:F150"/>
    <mergeCell ref="C151:F151"/>
    <mergeCell ref="C140:F140"/>
    <mergeCell ref="C141:F141"/>
    <mergeCell ref="C142:F142"/>
    <mergeCell ref="C143:F143"/>
    <mergeCell ref="C144:F144"/>
    <mergeCell ref="C145:F145"/>
    <mergeCell ref="C134:F134"/>
    <mergeCell ref="C135:F135"/>
    <mergeCell ref="C136:F136"/>
    <mergeCell ref="C137:F137"/>
    <mergeCell ref="C138:F138"/>
    <mergeCell ref="C139:F139"/>
    <mergeCell ref="C128:F128"/>
    <mergeCell ref="C129:F129"/>
    <mergeCell ref="C130:F130"/>
    <mergeCell ref="C131:F131"/>
    <mergeCell ref="C132:F132"/>
    <mergeCell ref="C133:F133"/>
    <mergeCell ref="C122:F122"/>
    <mergeCell ref="C123:F123"/>
    <mergeCell ref="C124:F124"/>
    <mergeCell ref="C125:F125"/>
    <mergeCell ref="C126:F126"/>
    <mergeCell ref="C127:F127"/>
    <mergeCell ref="C116:F116"/>
    <mergeCell ref="C117:F117"/>
    <mergeCell ref="C118:F118"/>
    <mergeCell ref="C119:F119"/>
    <mergeCell ref="C120:F120"/>
    <mergeCell ref="C121:F121"/>
    <mergeCell ref="C110:F110"/>
    <mergeCell ref="C111:F111"/>
    <mergeCell ref="C112:F112"/>
    <mergeCell ref="C113:F113"/>
    <mergeCell ref="C114:F114"/>
    <mergeCell ref="C115:F115"/>
    <mergeCell ref="C104:F104"/>
    <mergeCell ref="C105:F105"/>
    <mergeCell ref="C106:F106"/>
    <mergeCell ref="C107:F107"/>
    <mergeCell ref="C108:F108"/>
    <mergeCell ref="C109:F109"/>
    <mergeCell ref="C98:F98"/>
    <mergeCell ref="C99:F99"/>
    <mergeCell ref="C100:F100"/>
    <mergeCell ref="C101:F101"/>
    <mergeCell ref="C102:F102"/>
    <mergeCell ref="C103:F103"/>
    <mergeCell ref="C92:F92"/>
    <mergeCell ref="C93:F93"/>
    <mergeCell ref="C94:F94"/>
    <mergeCell ref="C95:F95"/>
    <mergeCell ref="A96:F96"/>
    <mergeCell ref="C97:F97"/>
    <mergeCell ref="C86:F86"/>
    <mergeCell ref="C87:F87"/>
    <mergeCell ref="C88:F88"/>
    <mergeCell ref="C89:F89"/>
    <mergeCell ref="C90:F90"/>
    <mergeCell ref="C91:F91"/>
    <mergeCell ref="C80:F80"/>
    <mergeCell ref="C81:F81"/>
    <mergeCell ref="C82:F82"/>
    <mergeCell ref="C83:F83"/>
    <mergeCell ref="C84:F84"/>
    <mergeCell ref="C85:F85"/>
    <mergeCell ref="C74:F74"/>
    <mergeCell ref="C75:F75"/>
    <mergeCell ref="C76:F76"/>
    <mergeCell ref="C77:F77"/>
    <mergeCell ref="C78:F78"/>
    <mergeCell ref="C79:F79"/>
    <mergeCell ref="A68:F68"/>
    <mergeCell ref="A69:F69"/>
    <mergeCell ref="C70:F70"/>
    <mergeCell ref="C71:F71"/>
    <mergeCell ref="C72:F72"/>
    <mergeCell ref="C73:F73"/>
    <mergeCell ref="C62:F62"/>
    <mergeCell ref="C63:F63"/>
    <mergeCell ref="C64:F64"/>
    <mergeCell ref="C65:F65"/>
    <mergeCell ref="C66:F66"/>
    <mergeCell ref="A67:F67"/>
    <mergeCell ref="C56:F56"/>
    <mergeCell ref="C57:F57"/>
    <mergeCell ref="C58:F58"/>
    <mergeCell ref="C59:F59"/>
    <mergeCell ref="C60:F60"/>
    <mergeCell ref="C61:F61"/>
    <mergeCell ref="C50:F50"/>
    <mergeCell ref="A51:F51"/>
    <mergeCell ref="A52:F52"/>
    <mergeCell ref="C53:F53"/>
    <mergeCell ref="C54:F54"/>
    <mergeCell ref="C55:F55"/>
    <mergeCell ref="A44:F44"/>
    <mergeCell ref="A45:F45"/>
    <mergeCell ref="C46:F46"/>
    <mergeCell ref="C47:F47"/>
    <mergeCell ref="C48:F48"/>
    <mergeCell ref="C49:F49"/>
    <mergeCell ref="A38:F38"/>
    <mergeCell ref="C39:F39"/>
    <mergeCell ref="C40:F40"/>
    <mergeCell ref="C41:F41"/>
    <mergeCell ref="C42:F42"/>
    <mergeCell ref="A43:F43"/>
    <mergeCell ref="C32:F32"/>
    <mergeCell ref="C33:F33"/>
    <mergeCell ref="C34:F34"/>
    <mergeCell ref="C35:F35"/>
    <mergeCell ref="C36:F36"/>
    <mergeCell ref="A37:F37"/>
    <mergeCell ref="C26:F26"/>
    <mergeCell ref="C27:F27"/>
    <mergeCell ref="C28:F28"/>
    <mergeCell ref="A29:F29"/>
    <mergeCell ref="A30:F30"/>
    <mergeCell ref="C31:F31"/>
    <mergeCell ref="C20:F20"/>
    <mergeCell ref="A21:F21"/>
    <mergeCell ref="A22:F22"/>
    <mergeCell ref="A23:F23"/>
    <mergeCell ref="A24:F24"/>
    <mergeCell ref="C25:F25"/>
    <mergeCell ref="C14:F14"/>
    <mergeCell ref="C15:F15"/>
    <mergeCell ref="A16:F16"/>
    <mergeCell ref="C17:F17"/>
    <mergeCell ref="C18:F18"/>
    <mergeCell ref="C19:F19"/>
    <mergeCell ref="G8:H8"/>
    <mergeCell ref="C9:F9"/>
    <mergeCell ref="A10:F10"/>
    <mergeCell ref="A11:F11"/>
    <mergeCell ref="C12:F12"/>
    <mergeCell ref="C13:F13"/>
    <mergeCell ref="A2:E2"/>
    <mergeCell ref="A3:D3"/>
    <mergeCell ref="A4:C4"/>
    <mergeCell ref="G4:H4"/>
    <mergeCell ref="A5:J5"/>
    <mergeCell ref="A6:J7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Dijana Dasovic</cp:lastModifiedBy>
  <cp:lastPrinted>2023-03-16T13:02:08Z</cp:lastPrinted>
  <dcterms:modified xsi:type="dcterms:W3CDTF">2023-03-17T05:56:10Z</dcterms:modified>
  <cp:category/>
  <cp:version/>
  <cp:contentType/>
  <cp:contentStatus/>
</cp:coreProperties>
</file>