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355" windowHeight="8205" activeTab="0"/>
  </bookViews>
  <sheets>
    <sheet name="Troškovnik dizalo" sheetId="1" r:id="rId1"/>
  </sheets>
  <definedNames>
    <definedName name="_xlnm.Print_Area" localSheetId="0">'Troškovnik dizalo'!$A$1:$G$290</definedName>
  </definedNames>
  <calcPr fullCalcOnLoad="1"/>
</workbook>
</file>

<file path=xl/sharedStrings.xml><?xml version="1.0" encoding="utf-8"?>
<sst xmlns="http://schemas.openxmlformats.org/spreadsheetml/2006/main" count="248" uniqueCount="156">
  <si>
    <t>SOBOSLIKARSKI RADOVI</t>
  </si>
  <si>
    <t>UKUPNO SOBOSLIKARSKI RADOVI</t>
  </si>
  <si>
    <t>BRAVARSKI RADOVI</t>
  </si>
  <si>
    <t>UKUPNO BRAVARSKI RADOVI</t>
  </si>
  <si>
    <t>PRIPREMNI RADOVI</t>
  </si>
  <si>
    <t>m2</t>
  </si>
  <si>
    <t>paušal</t>
  </si>
  <si>
    <t>m3</t>
  </si>
  <si>
    <t>kom</t>
  </si>
  <si>
    <t>m1</t>
  </si>
  <si>
    <t>Periodično i završno čišćenje gradilišta, od ostataka demontiranog materijala, do potpune gotovosti.</t>
  </si>
  <si>
    <t>Priključenje gradilišta na javnu mrežu elektrike, uključujući stup, ormar, opremu ormara i mjernu garnituru, komplet.</t>
  </si>
  <si>
    <t>ARMIRANO-BETONSKI RADOVI</t>
  </si>
  <si>
    <t>kg</t>
  </si>
  <si>
    <t>IZOLATERSKI RADOVI</t>
  </si>
  <si>
    <t>UKUPNO IZOLATERSKI RADOVI</t>
  </si>
  <si>
    <t>LIMARSKI RADOVI</t>
  </si>
  <si>
    <t>UKUPNO LIMARSKI RADOVI</t>
  </si>
  <si>
    <t>KROVOPOKRIVAČKI RADOVI</t>
  </si>
  <si>
    <t>UKUPNO KROVOPOKRIVAČKI RADOVI</t>
  </si>
  <si>
    <t>Ograđivanje gradilišta stabilnom ogradom prema javnim površinama, uključujući postavljanje potrebnih oznaka upozorenja i opasnosti te demontaža nakon izvođenja građevinskih radova. Stavka uključuje sav potreban rad, transport i materijal do potpune gotovosti.</t>
  </si>
  <si>
    <t>ZEMLJANI RADOVI</t>
  </si>
  <si>
    <t>III</t>
  </si>
  <si>
    <t>A.</t>
  </si>
  <si>
    <t>UKUPNO ZEMLJANI RADOVI</t>
  </si>
  <si>
    <t>I</t>
  </si>
  <si>
    <t>II</t>
  </si>
  <si>
    <t>IV</t>
  </si>
  <si>
    <t>V</t>
  </si>
  <si>
    <t>VI</t>
  </si>
  <si>
    <t>a) beton C25/30</t>
  </si>
  <si>
    <t>PDV (+25%)</t>
  </si>
  <si>
    <t>ZAVRŠNI ZIDARSKI RADOVI</t>
  </si>
  <si>
    <t>UKUPNO ZAVRŠNI ZIDARSKI RADOVI</t>
  </si>
  <si>
    <t>B.</t>
  </si>
  <si>
    <t>OBRTNIČKI RADOVI</t>
  </si>
  <si>
    <t>GRAĐEVINSKI RADOVI</t>
  </si>
  <si>
    <t>UKUPNO AB RADOVI</t>
  </si>
  <si>
    <t>UKUPNO PRIPREMNI RADOVI</t>
  </si>
  <si>
    <t>GRAĐEVINSKI I OBRTNIČKI RADOVI</t>
  </si>
  <si>
    <t xml:space="preserve">CIJENA GRAĐENJA SVEUKUPNO </t>
  </si>
  <si>
    <t>ČELIČNA KONSTRUKCIJA</t>
  </si>
  <si>
    <t>UKUPNO ČELIČNA KONSTRUKCIJA</t>
  </si>
  <si>
    <t>a) kameni materijal</t>
  </si>
  <si>
    <t xml:space="preserve">CIJENA GRAĐENJA UKUPNO </t>
  </si>
  <si>
    <t>Geodetsko iskolčenje građevine.</t>
  </si>
  <si>
    <t>DEMONTAŽE I RUŠENJA</t>
  </si>
  <si>
    <t>UKUPNO DEMONTAŽE I RUŠENJA</t>
  </si>
  <si>
    <t xml:space="preserve">Dobava, montaža i demontaža cijevne fasadne skele. Ponuda uključuje izradu projekta skele od strane ovlaštene osobe, mora sadržavati sve sigurnosne mjere iz zaštite na radu u smislu ograde, koljenika, ljestvi, popođavanja i ukrućenja. U cijenu je uključena demontaža nakon završenih radova, propisno označavanje i zaštita. Stavka uključuje sav potreban rad, transport i materijal do potpune gotovosti. </t>
  </si>
  <si>
    <t>b) drvena glatka oplata</t>
  </si>
  <si>
    <t>c) armatura</t>
  </si>
  <si>
    <t>b) drvena oplata</t>
  </si>
  <si>
    <t>c) armatura - cca 50kg/m3</t>
  </si>
  <si>
    <t>Pokrivanje kosih krovnih ploha trapeznim limom - sendvič panelima d=5cm s ispunom od mineralne vune. Paneli se polažu na čeličnu nosivu konstrukciju. Stavka uključuje sav potreban rad, transport i materijal do potpune gotovosti.</t>
  </si>
  <si>
    <t>Dobava i ugradnja fasadnih sendvič panela d=5 cm od lima sa ispunom od mineralne vune na čeličnu nosivu konstrukciju. U svemu se pridržavati uputa proizvođača. Stavka uključuje sav potreban rad, transport i materijal do potpune gotovosti.</t>
  </si>
  <si>
    <t>Dobava i strojna izvedba grube i fine unutrašnje žbuke zidova od stare opeke, s prethodnom izvedbom špric cementnog morta, uključujući potrebne kutne i ravninske vodilice i profile. Stavka obuhvaća sav potreban rad, transport i materijal do potpune gotovosti.</t>
  </si>
  <si>
    <t>Dvokratno gletanje svih ožbukanih površina unutrašnjih zidova od stare opeke iz stavke III/3. masom za gletanje uključujući mjestimične popravke oštećenja gipsanjem te ručno brušenje finim brusnim papirom. Stavka uključuje sav potreban rad, transport i materijal do potpune gotovosti.</t>
  </si>
  <si>
    <t>Dvokratni premaz površina iz stavke V/1. (ožbukani zidovi od stareopeke) poludisperzivnom bojom, u tonu po izboru investitora. Stavka uključuje sav potreban rad, transport i materijal do potpune gotovosti.</t>
  </si>
  <si>
    <t>komplet</t>
  </si>
  <si>
    <t xml:space="preserve">Dobava i ugradnja dizala za prijevoz osoba i tereta u vozno okno od čelične konstrukcije tlocrtnih dimenzija 2350x2950mm. </t>
  </si>
  <si>
    <t>Karakteristike dizala:</t>
  </si>
  <si>
    <t>U stavci je uključena i sva potrebna oprema prema normi HRN EN 81-1 + A3 te izdavanje završnog certifikata prema Pravilniku o sigurnosti dizala (NN 58/10).</t>
  </si>
  <si>
    <t>REKAPITULACIJA</t>
  </si>
  <si>
    <t>STROJARSKE INSTALACIJE</t>
  </si>
  <si>
    <t>1. GRAĐEVINSKI I OBRTNIČKI RADOVI</t>
  </si>
  <si>
    <t>2. STROJARSKE INSTALACIJE</t>
  </si>
  <si>
    <t xml:space="preserve">1.   </t>
  </si>
  <si>
    <t xml:space="preserve">2.   </t>
  </si>
  <si>
    <t>DIZALO</t>
  </si>
  <si>
    <t>DIZALO UKUPNO</t>
  </si>
  <si>
    <t xml:space="preserve">Kabina je svijetlih dimenzija 1400x2400x2300mm.  Stranice kabine su izvedene iz nehrđajućeg čeličnog lima. Kabina je opremljena rukohvatom, ogledalom, protukliznom oblogom, LED rasvjetom, svjetlosnom zavjesom, upravljačkom kutijom s mehaničkim tipkalima i reljefnim oznakama, automatskim ventilatorom, ključem prioritetne vožnje. </t>
  </si>
  <si>
    <t xml:space="preserve">Kabina je opremljena dvosmjernim uređajem za komunikaciju koji omogućava stalni kontakt sa spasilačkom službom. Vrata kabine i vrata voznog okna su automatska teleskopska, posmična sa dva krila, dim. svijetlog otvora 1200x2100mm, izvedena iz nehrđajućeg čeličnog lima. Signalizacija: potvrda prijema poziva u kabini i na svim stanicama, pokazivač položaja kabine u kabini i na svim stanicama, optički i zvučni signal preopterećenja kabine, alarm. </t>
  </si>
  <si>
    <t>Pažljiva uklanjanje istaka zatvorenog stubišta prema podrumu</t>
  </si>
  <si>
    <t>Planiranje i nabijanje posteljice  do potrebne zbijenosti (30 MN/m2). Stavka uključuje sav potreban rad, transport i materijal do potpune gotovosti.</t>
  </si>
  <si>
    <t>Zidarski popravak špalete u zidu debljine 120 cm. Stavka uključuje sav potreban rad, transport i materijal do potpune gotovosti.</t>
  </si>
  <si>
    <t xml:space="preserve">Betoniranje podložnim betonom kvalitete C 16/20 u sloju debljine 10cm kao podloga za izradu jame voznog okna. Stavka uključuje sav potreban rad, transport i materijal do potpune gotovosti. </t>
  </si>
  <si>
    <t>Dobava, izrada i ugradnja ograde od inoxa. Stavka uključuje sav potreban rad, transport i materijal do potpune gotovosti.</t>
  </si>
  <si>
    <t>Ispitivanje zbijenosti nasipa prije izvedbe podložnog betona jame voznog okna, metodom kružne ploče, obavezno uz prisustvo nadzornog inženjera, uključivo izradu elaborata ispitivanja. Stavku izvodi ovlaštena tvrtka.</t>
  </si>
  <si>
    <t>Betoniranje AB jame voznog okna dizala, betonom kvalitete C25/30, armirano prema statičkom proračunu, u dvostranoj drvenoj oplati. Stavka uključuje sav potreban rad, transport i materijal do potpune gotovosti.</t>
  </si>
  <si>
    <t>Strojni iskop dubine 80cm i 180cm zemlje C kategorije za izvedbu jame voznog okna i temelja pristupne staze. Stavka uključuje sav potreban rad i odvoz viška materijala na gradilišnu deponiju do 60m udaljenosti.</t>
  </si>
  <si>
    <t>Dobava, nasipanje i zbijanje zamjenskog kamenog materijala (tucanika) 0-63mm u sloju od 0,35m i 0,63 do potrebne zbijenosti (30 MN/m2), uključujući postavu geotekstila na prethodno zbijeni sloj posteljice. Stavka uključuje sav potreban rad i materijal  do potpune gotovosti.</t>
  </si>
  <si>
    <t xml:space="preserve">Betoniranje AB ploče debljine 12 cm i bočnih temeljnih zidova prilazne staze , betonom kvalitete C25/30, armirano prema statičkom proračunu. Stavka uključuje sav potreban rad, transport i materijal do potpune gotovosti. </t>
  </si>
  <si>
    <t xml:space="preserve">Dobava i postava dilatacije temelja, prema postojećoj zgradi, od ekstrudiranog polistirena d=5 cm, u visini 1,80m. Stavka uključuje sav potreban rad, transport i materijal do potpune gotovosti. </t>
  </si>
  <si>
    <t xml:space="preserve">Dobava i izvedba horizontalne i vertikalne hidroizolacije jame voznog okna,  izvedbom bentonitne hidroizolacije. Stavka uključuje sav potreban rad, transport i materijal do potpune gotovosti. </t>
  </si>
  <si>
    <t>a) dim. 100x485cm</t>
  </si>
  <si>
    <t>b) dim. 100x530cm</t>
  </si>
  <si>
    <t xml:space="preserve">Betoniranje AB okvira na prodorima kroz zidove postojeće zgrade, betonom kvalitete C25/30, armirano prema statičkom proračunu. Stavka uključuje sav potreban rad, transport i materijal do potpune gotovosti. </t>
  </si>
  <si>
    <t>c) armatura - cca 120 kg/m3</t>
  </si>
  <si>
    <t>Pažljivo probijanje otvora u nosivom zidu od kamena i opeke debljine cca 120 cm za vrata. Otvori se izvode prema mjerama iz arhitektonskog i građevinskog projekta i prema opisu i proračunu iz projekta konstrukcije. Opeku treba pažljivo uklanjati da se ne poremeti okolno ziđe.  Površina se čisti tako da ostaje nazubljeno (šmorc). Stavka uključuje sav rad na demontaži, vertikalni i horizontalni transport, te odvoz i zbrinjavanje na odgovarajućem deponiju.</t>
  </si>
  <si>
    <t xml:space="preserve">Nabava materijala, izrada, transport i montaža čelične konstrukcije voznog okna dizala i nadstrešnice od kvadratnih cijevi SHS120x5 (stupovi, prečke i krovni nosači voznog okna), pravokutnih cijevi RHS80x120x4 (dovratnici voznog okna), kvadratnih cijevi SHS50x3 (spregovi voznog okna), kvadratnih cijevi SHS60x4 (nosači nadstrešnice) i okruglih cijevi CHS33.7x3.2 (vješaljke nadstrešnice).
</t>
  </si>
  <si>
    <t xml:space="preserve">Sve kvadratne, pravokutne i okrugle cijevi su od čelika S235JRH (HRN EN 10219). </t>
  </si>
  <si>
    <t>Konstrukcija se izvodi u zavarenoj izvedbi prema radioničko-montažnim nacrtima i prema Tehničkom propisu za građevinske konstrukcije (NN RH 17/17).</t>
  </si>
  <si>
    <t xml:space="preserve">Nakon izrade u radionici na elemente konstrukcije nanosi se temeljni antikorozivni premaz na prethodno očišćenoj površini pjeskarenjem do stupnja čistoće Sa 2.5. </t>
  </si>
  <si>
    <t xml:space="preserve">U cijenu uključiti izvedbu završnih antikorozivnih premaza; minimalna ukupna debljina suhog filma temeljnih i završnih premaza iznosi 160 μm (korozivna izloženost C3, trajnost srednja). Radove antikorozivne zaštite izvesti prema pravilima iz niza normi EN ISO 12944. Završni slojevi na elementima konstrukcije u boji po izboru projektanta arhitekture. </t>
  </si>
  <si>
    <t xml:space="preserve">Obračun prema kg montirane čelične konstrukcije.                                                                                                           </t>
  </si>
  <si>
    <t xml:space="preserve">Nosivost dizala je 1600kg, brzina vožnje 1,00m/s. Visina dizanja 5160 mm, jama 1500mm, nadvišenje 3750mm. Dizalo ima 3 postaje, sa 3 ulaza (dva ulaza su na jednoj strani, a jedan na suprotnoj). Pogon dizala je električni - bezreduktorski, frekvencijski regulirani pogon. Snaga elektromotora 11kW, napon napajanja 3x400/230V. Sistem ovjesa je 2:1. Upravljanje: simplex - sabirno prema dolje. Dizalo je opremljeno automatikom za požarni režim rada i predviđeno je za evakuaciju osoba s invaliditetom i osoba smanjene pokretljivosti u slučaju požara. U slučaju nestanka stalnog napajanja kabina pomoću UPS uređaja pristaje u obližnju stanicu. </t>
  </si>
  <si>
    <t>Dobava i strojna izvedba nadstrešnice od punog leksana dimenzija 210x270 cm. Debljina leksana je 10 mm. Stavka obuhvaća sav potreban rad, transport i materijal do potpune gotovosti.</t>
  </si>
  <si>
    <t>1.</t>
  </si>
  <si>
    <t>PRETHODNI RADOVI</t>
  </si>
  <si>
    <t>R.br.</t>
  </si>
  <si>
    <t>Opis</t>
  </si>
  <si>
    <t>J.mj.</t>
  </si>
  <si>
    <t>Količina</t>
  </si>
  <si>
    <t>Cijena</t>
  </si>
  <si>
    <t>Iznos</t>
  </si>
  <si>
    <t>Demontaža dijela postojeće električne instalacije u zoni zahvata i predaja investitoru</t>
  </si>
  <si>
    <t>kompl</t>
  </si>
  <si>
    <t xml:space="preserve"> 1.1</t>
  </si>
  <si>
    <t>UKUPNO PRETHODNI RADOVI:</t>
  </si>
  <si>
    <t xml:space="preserve"> </t>
  </si>
  <si>
    <t>2.</t>
  </si>
  <si>
    <t>RAZVODNI ORMAR</t>
  </si>
  <si>
    <t>Kol.</t>
  </si>
  <si>
    <t>Uređenje postojećeg razvodnog ormara GRO sa ugradnjom slijedeće opreme:</t>
  </si>
  <si>
    <t>1,00</t>
  </si>
  <si>
    <t>Automatski osigurač C50 A/3 tropolni, 6 kA</t>
  </si>
  <si>
    <t>Redne stezaljke, ožičenje i sitni materijal, uvodnice, te oznake , shema i ispitni list</t>
  </si>
  <si>
    <t xml:space="preserve"> 2.1</t>
  </si>
  <si>
    <t>UKUPNO RAZVODNI ORMAR:</t>
  </si>
  <si>
    <t>3.</t>
  </si>
  <si>
    <t xml:space="preserve">ELEKTRIČNA INSTALACIJA  </t>
  </si>
  <si>
    <t xml:space="preserve">Dobava, postavljanje i spajanje kabela NYY 5x10 mm2   </t>
  </si>
  <si>
    <t>m</t>
  </si>
  <si>
    <t xml:space="preserve">Dobava i postavljanje cijevi TC 40 mm  ,   sa štemanjem i gipsanjem, komplet postavljeno , te sanacija zidova </t>
  </si>
  <si>
    <t xml:space="preserve">Dobava i postavljanje vodiča P/F 10 mm2 žuto zelene boje od RO  do KIP,  sa uvlačenjem u cijev ERC20 mm, sa uporabom cijevi, štemanjem i gipsanjem </t>
  </si>
  <si>
    <t xml:space="preserve"> 3.1</t>
  </si>
  <si>
    <t xml:space="preserve">UKUPNO ELEKTRIČNA INSTALACIJA </t>
  </si>
  <si>
    <t>4.</t>
  </si>
  <si>
    <t>UZEMLJENJE</t>
  </si>
  <si>
    <t>Dobava,  postavljanje i spajanje pocinčane željezne trake 30x4 mm u  temelj građevine na sloj mršavog betona ispod hidroizolacije, te izvodi 2 kom na izjednačenje potencijala, sa uporabom križnih spojnica 60x60 mm</t>
  </si>
  <si>
    <t>Dobava,  postavljanje i spajanje pocinčane željezne trake 25x3 mm za dozemne vodove od temeljnog uzemljivača do prstena u podrumu i katu, te spoj na  metalnu konstrukciju dizala, sa nosačima trake i spojnicama</t>
  </si>
  <si>
    <t>Spajanje armature temelja na Fe-Zn traku 30x4 zavarivanjem</t>
  </si>
  <si>
    <t>Antikorozivna zaštita spojeva uporabom korocink boje na vanjskim spojevima i bitumena u betonu</t>
  </si>
  <si>
    <t xml:space="preserve"> 4.1</t>
  </si>
  <si>
    <t>UKUPNO UZEMLJENJE</t>
  </si>
  <si>
    <t>5.</t>
  </si>
  <si>
    <t>ELEKTRIČNA ISPITIVANJA I MJERENJA</t>
  </si>
  <si>
    <t>Vizualni pregled električnih instalacija</t>
  </si>
  <si>
    <t>Funkcionalno ispitivanje električnih instalacija</t>
  </si>
  <si>
    <t xml:space="preserve">Ispitivanje zaštite od indirektnog dodira dijelova pod naponom </t>
  </si>
  <si>
    <t>Mjerenje električkog otpora izolacije</t>
  </si>
  <si>
    <t>Mjerenje otpora zaštitnog uzemljenja</t>
  </si>
  <si>
    <t>Ispitivanje vodiča za izjednačenje potencijala i neprekinutost zaštitnih vodiča</t>
  </si>
  <si>
    <t>Izrada projekta izvedenog stanja električnih instalacija</t>
  </si>
  <si>
    <t xml:space="preserve"> 5.1</t>
  </si>
  <si>
    <t>UKUPNO ELEKTRIČNA ISPITIVANJA I MJERENJA</t>
  </si>
  <si>
    <t xml:space="preserve">3.   </t>
  </si>
  <si>
    <t>ELEKTROTEHNIČKE INSTALACIJE</t>
  </si>
  <si>
    <t>3. ELEKTROTEHNIČKI RADOVI</t>
  </si>
  <si>
    <t>ELEKTRIČNA INSTALACIJA</t>
  </si>
  <si>
    <t>EL. ISPITIVANJA I MJERENJA</t>
  </si>
  <si>
    <t>ELEKTROTEHNIČKI RADOVI</t>
  </si>
  <si>
    <t>NEUROPSIHIJATRIJSKA BOLNICA</t>
  </si>
  <si>
    <t>DR IVAN BARBOT POPOVAČA</t>
  </si>
  <si>
    <t>_______________________</t>
  </si>
  <si>
    <t>Ponuditelj: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</si>
</sst>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0.0"/>
    <numFmt numFmtId="168" formatCode="&quot;Kn &quot;#,##0;[Red]&quot;-Kn &quot;#,##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  <numFmt numFmtId="173" formatCode="#,##0_ ;[Red]\-#,##0\ "/>
    <numFmt numFmtId="174" formatCode="#,##0.00_ ;[Red]\-#,##0.00\ "/>
    <numFmt numFmtId="175" formatCode="#,##0.00\ _k_n"/>
  </numFmts>
  <fonts count="55">
    <font>
      <sz val="10"/>
      <name val="Arial"/>
      <family val="0"/>
    </font>
    <font>
      <sz val="8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3"/>
      <name val="Bookman Old Style"/>
      <family val="1"/>
    </font>
    <font>
      <i/>
      <sz val="11.5"/>
      <name val="Bookman Old Style"/>
      <family val="1"/>
    </font>
    <font>
      <sz val="12"/>
      <name val="Arial CE"/>
      <family val="0"/>
    </font>
    <font>
      <sz val="11.5"/>
      <name val="Bookman Old Styl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Bookman Old Style"/>
      <family val="1"/>
    </font>
    <font>
      <sz val="11"/>
      <color indexed="10"/>
      <name val="Bookman Old Style"/>
      <family val="1"/>
    </font>
    <font>
      <sz val="8"/>
      <color indexed="10"/>
      <name val="Bookman Old Style"/>
      <family val="1"/>
    </font>
    <font>
      <sz val="10"/>
      <color indexed="10"/>
      <name val="Bookman Old Style"/>
      <family val="1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  <font>
      <sz val="8"/>
      <color rgb="FFFF0000"/>
      <name val="Bookman Old Style"/>
      <family val="1"/>
    </font>
    <font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50" applyFont="1" applyBorder="1" applyAlignment="1">
      <alignment horizontal="right" vertical="top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3" fillId="0" borderId="10" xfId="50" applyFont="1" applyBorder="1" applyAlignment="1">
      <alignment horizontal="center" vertical="center"/>
      <protection/>
    </xf>
    <xf numFmtId="4" fontId="3" fillId="0" borderId="10" xfId="50" applyNumberFormat="1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93" applyFont="1" applyAlignment="1">
      <alignment horizontal="right" vertical="center" wrapText="1"/>
      <protection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93" applyNumberFormat="1" applyFont="1" applyBorder="1" applyAlignment="1">
      <alignment horizontal="right" vertical="center"/>
      <protection/>
    </xf>
    <xf numFmtId="4" fontId="3" fillId="0" borderId="10" xfId="93" applyNumberFormat="1" applyFont="1" applyBorder="1" applyAlignment="1">
      <alignment horizontal="right" vertical="center"/>
      <protection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  <xf numFmtId="0" fontId="2" fillId="0" borderId="0" xfId="50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94" applyFont="1" applyAlignment="1">
      <alignment horizontal="justify" vertical="top" wrapText="1"/>
      <protection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0" xfId="94" applyFont="1" applyBorder="1" applyAlignment="1">
      <alignment horizontal="justify" vertical="top" wrapText="1"/>
      <protection/>
    </xf>
    <xf numFmtId="0" fontId="2" fillId="0" borderId="0" xfId="55" applyFont="1" applyAlignment="1">
      <alignment horizontal="justify" vertical="top" wrapText="1"/>
      <protection/>
    </xf>
    <xf numFmtId="166" fontId="2" fillId="0" borderId="0" xfId="94" applyNumberFormat="1" applyFont="1" applyAlignment="1">
      <alignment horizontal="right" vertical="top"/>
      <protection/>
    </xf>
    <xf numFmtId="0" fontId="3" fillId="0" borderId="10" xfId="93" applyFont="1" applyBorder="1" applyAlignment="1">
      <alignment horizontal="right" vertical="top" wrapText="1"/>
      <protection/>
    </xf>
    <xf numFmtId="0" fontId="3" fillId="0" borderId="10" xfId="93" applyFont="1" applyBorder="1" applyAlignment="1">
      <alignment horizontal="left" vertical="top" wrapText="1"/>
      <protection/>
    </xf>
    <xf numFmtId="0" fontId="3" fillId="0" borderId="10" xfId="93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right"/>
    </xf>
    <xf numFmtId="4" fontId="51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justify" vertical="top" wrapText="1"/>
    </xf>
    <xf numFmtId="3" fontId="52" fillId="0" borderId="0" xfId="0" applyNumberFormat="1" applyFont="1" applyAlignment="1">
      <alignment horizontal="right" vertical="center"/>
    </xf>
    <xf numFmtId="166" fontId="52" fillId="0" borderId="0" xfId="0" applyNumberFormat="1" applyFont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right"/>
    </xf>
    <xf numFmtId="4" fontId="52" fillId="0" borderId="0" xfId="0" applyNumberFormat="1" applyFont="1" applyBorder="1" applyAlignment="1">
      <alignment horizontal="right"/>
    </xf>
    <xf numFmtId="0" fontId="52" fillId="0" borderId="0" xfId="55" applyFont="1" applyAlignment="1">
      <alignment horizontal="justify" vertical="top" wrapText="1"/>
      <protection/>
    </xf>
    <xf numFmtId="0" fontId="52" fillId="0" borderId="0" xfId="50" applyFont="1" applyAlignment="1">
      <alignment horizontal="center" vertical="top" wrapText="1"/>
      <protection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/>
    </xf>
    <xf numFmtId="4" fontId="51" fillId="0" borderId="0" xfId="0" applyNumberFormat="1" applyFont="1" applyBorder="1" applyAlignment="1">
      <alignment horizontal="right" vertical="top"/>
    </xf>
    <xf numFmtId="0" fontId="5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9" fontId="2" fillId="0" borderId="0" xfId="98" applyFont="1" applyAlignment="1">
      <alignment horizontal="right" vertical="center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4" fillId="0" borderId="0" xfId="50" applyNumberFormat="1" applyFont="1" applyBorder="1" applyAlignment="1">
      <alignment horizontal="justify" vertical="top" wrapText="1"/>
      <protection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51" fillId="0" borderId="0" xfId="0" applyNumberFormat="1" applyFont="1" applyAlignment="1">
      <alignment horizontal="right"/>
    </xf>
    <xf numFmtId="2" fontId="51" fillId="0" borderId="0" xfId="0" applyNumberFormat="1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6" fontId="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Alignment="1">
      <alignment horizontal="justify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33" borderId="0" xfId="0" applyFont="1" applyFill="1" applyAlignment="1">
      <alignment horizontal="left" vertical="center"/>
    </xf>
    <xf numFmtId="0" fontId="3" fillId="0" borderId="0" xfId="93" applyFont="1" applyAlignment="1">
      <alignment horizontal="left" vertical="center" wrapText="1"/>
      <protection/>
    </xf>
    <xf numFmtId="0" fontId="12" fillId="0" borderId="0" xfId="0" applyFont="1" applyAlignment="1">
      <alignment horizontal="left" vertical="top"/>
    </xf>
    <xf numFmtId="4" fontId="5" fillId="0" borderId="0" xfId="0" applyNumberFormat="1" applyFont="1" applyBorder="1" applyAlignment="1">
      <alignment horizontal="center"/>
    </xf>
  </cellXfs>
  <cellStyles count="9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10" xfId="51"/>
    <cellStyle name="Normal 2 10 2" xfId="52"/>
    <cellStyle name="Normal 2 11" xfId="53"/>
    <cellStyle name="Normal 2 12" xfId="54"/>
    <cellStyle name="Normal 2 2" xfId="55"/>
    <cellStyle name="Normal 2 2 2" xfId="56"/>
    <cellStyle name="Normal 2 2 2 2" xfId="57"/>
    <cellStyle name="Normal 2 2 3" xfId="58"/>
    <cellStyle name="Normal 2 2 3 2" xfId="59"/>
    <cellStyle name="Normal 2 2 4" xfId="60"/>
    <cellStyle name="Normal 2 2 4 2" xfId="61"/>
    <cellStyle name="Normal 2 2_troškovnik_Greda" xfId="62"/>
    <cellStyle name="Normal 2 3" xfId="63"/>
    <cellStyle name="Normal 2 3 2" xfId="64"/>
    <cellStyle name="Normal 2 3 2 2" xfId="65"/>
    <cellStyle name="Normal 2 3 3" xfId="66"/>
    <cellStyle name="Normal 2 3 3 2" xfId="67"/>
    <cellStyle name="Normal 2 3 4" xfId="68"/>
    <cellStyle name="Normal 2 3 4 2" xfId="69"/>
    <cellStyle name="Normal 2 3_troškovnik_Greda" xfId="70"/>
    <cellStyle name="Normal 2 4" xfId="71"/>
    <cellStyle name="Normal 2 4 2" xfId="72"/>
    <cellStyle name="Normal 2 5" xfId="73"/>
    <cellStyle name="Normal 2 5 2" xfId="74"/>
    <cellStyle name="Normal 2 6" xfId="75"/>
    <cellStyle name="Normal 2 6 2" xfId="76"/>
    <cellStyle name="Normal 2 7" xfId="77"/>
    <cellStyle name="Normal 2 7 2" xfId="78"/>
    <cellStyle name="Normal 2 8" xfId="79"/>
    <cellStyle name="Normal 2 8 2" xfId="80"/>
    <cellStyle name="Normal 2 9" xfId="81"/>
    <cellStyle name="Normal 2 9 2" xfId="82"/>
    <cellStyle name="Normal 3" xfId="83"/>
    <cellStyle name="Normal 3 2" xfId="84"/>
    <cellStyle name="Normal 3 2 2" xfId="85"/>
    <cellStyle name="Normal 4" xfId="86"/>
    <cellStyle name="Normal 4 2" xfId="87"/>
    <cellStyle name="Normal 4 2 2" xfId="88"/>
    <cellStyle name="Normal 5" xfId="89"/>
    <cellStyle name="Normal 5 2" xfId="90"/>
    <cellStyle name="Normal 5 2 2" xfId="91"/>
    <cellStyle name="Normal 5 3" xfId="92"/>
    <cellStyle name="Normalno 2" xfId="93"/>
    <cellStyle name="Normalno 2 2" xfId="94"/>
    <cellStyle name="Normalno 3" xfId="95"/>
    <cellStyle name="Normalno 3 2" xfId="96"/>
    <cellStyle name="Normalno 4" xfId="97"/>
    <cellStyle name="Percent" xfId="98"/>
    <cellStyle name="Postotak 2" xfId="99"/>
    <cellStyle name="Povezana ćelija" xfId="100"/>
    <cellStyle name="Provjera ćelije" xfId="101"/>
    <cellStyle name="Tekst objašnjenja" xfId="102"/>
    <cellStyle name="Tekst upozorenja" xfId="103"/>
    <cellStyle name="Ukupni zbroj" xfId="104"/>
    <cellStyle name="Unos" xfId="105"/>
    <cellStyle name="Currency" xfId="106"/>
    <cellStyle name="Currency [0]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172</xdr:row>
      <xdr:rowOff>0</xdr:rowOff>
    </xdr:from>
    <xdr:ext cx="0" cy="133350"/>
    <xdr:sp>
      <xdr:nvSpPr>
        <xdr:cNvPr id="1" name="Rectangle 9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2" name="Rectangle 10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3" name="Rectangle 11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4" name="Rectangle 12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5" name="Rectangle 13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6" name="Rectangle 14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7" name="Rectangle 15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8" name="Rectangle 16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9" name="Rectangle 17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10" name="Rectangle 18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11" name="Rectangle 19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172</xdr:row>
      <xdr:rowOff>0</xdr:rowOff>
    </xdr:from>
    <xdr:ext cx="0" cy="133350"/>
    <xdr:sp>
      <xdr:nvSpPr>
        <xdr:cNvPr id="12" name="Rectangle 20"/>
        <xdr:cNvSpPr>
          <a:spLocks/>
        </xdr:cNvSpPr>
      </xdr:nvSpPr>
      <xdr:spPr>
        <a:xfrm>
          <a:off x="6286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13" name="Rectangle 21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14" name="Rectangle 22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15" name="Rectangle 23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16" name="Rectangle 24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172</xdr:row>
      <xdr:rowOff>0</xdr:rowOff>
    </xdr:from>
    <xdr:ext cx="28575" cy="123825"/>
    <xdr:sp>
      <xdr:nvSpPr>
        <xdr:cNvPr id="17" name="Rectangle 17"/>
        <xdr:cNvSpPr>
          <a:spLocks/>
        </xdr:cNvSpPr>
      </xdr:nvSpPr>
      <xdr:spPr>
        <a:xfrm>
          <a:off x="447675" y="81086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18" name="Rectangle 26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172</xdr:row>
      <xdr:rowOff>0</xdr:rowOff>
    </xdr:from>
    <xdr:ext cx="28575" cy="123825"/>
    <xdr:sp>
      <xdr:nvSpPr>
        <xdr:cNvPr id="19" name="Rectangle 19"/>
        <xdr:cNvSpPr>
          <a:spLocks/>
        </xdr:cNvSpPr>
      </xdr:nvSpPr>
      <xdr:spPr>
        <a:xfrm>
          <a:off x="447675" y="81086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0" name="Rectangle 28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1" name="Rectangle 29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2" name="Rectangle 30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3" name="Rectangle 31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4" name="Rectangle 32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5" name="Rectangle 33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26" name="Rectangle 34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27" name="Rectangle 35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28" name="Rectangle 36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172</xdr:row>
      <xdr:rowOff>0</xdr:rowOff>
    </xdr:from>
    <xdr:ext cx="28575" cy="123825"/>
    <xdr:sp>
      <xdr:nvSpPr>
        <xdr:cNvPr id="29" name="Rectangle 29"/>
        <xdr:cNvSpPr>
          <a:spLocks/>
        </xdr:cNvSpPr>
      </xdr:nvSpPr>
      <xdr:spPr>
        <a:xfrm>
          <a:off x="447675" y="81086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172</xdr:row>
      <xdr:rowOff>0</xdr:rowOff>
    </xdr:from>
    <xdr:ext cx="28575" cy="123825"/>
    <xdr:sp>
      <xdr:nvSpPr>
        <xdr:cNvPr id="30" name="Rectangle 30"/>
        <xdr:cNvSpPr>
          <a:spLocks/>
        </xdr:cNvSpPr>
      </xdr:nvSpPr>
      <xdr:spPr>
        <a:xfrm>
          <a:off x="447675" y="810863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1" name="Rectangle 39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2" name="Rectangle 40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3" name="Rectangle 41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4" name="Rectangle 42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5" name="Rectangle 43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6" name="Rectangle 44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37" name="Rectangle 45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38" name="Rectangle 46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39" name="Rectangle 47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0" name="Rectangle 48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172</xdr:row>
      <xdr:rowOff>0</xdr:rowOff>
    </xdr:from>
    <xdr:ext cx="0" cy="142875"/>
    <xdr:sp>
      <xdr:nvSpPr>
        <xdr:cNvPr id="41" name="Rectangle 49"/>
        <xdr:cNvSpPr>
          <a:spLocks/>
        </xdr:cNvSpPr>
      </xdr:nvSpPr>
      <xdr:spPr>
        <a:xfrm>
          <a:off x="4762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172</xdr:row>
      <xdr:rowOff>0</xdr:rowOff>
    </xdr:from>
    <xdr:ext cx="0" cy="142875"/>
    <xdr:sp>
      <xdr:nvSpPr>
        <xdr:cNvPr id="42" name="Rectangle 50"/>
        <xdr:cNvSpPr>
          <a:spLocks/>
        </xdr:cNvSpPr>
      </xdr:nvSpPr>
      <xdr:spPr>
        <a:xfrm>
          <a:off x="4762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3" name="Rectangle 51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4" name="Rectangle 52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5" name="Rectangle 53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6" name="Rectangle 54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7" name="Rectangle 55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8" name="Rectangle 56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49" name="Rectangle 57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0" name="Rectangle 58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1" name="Rectangle 59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2" name="Rectangle 60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3" name="Rectangle 61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4" name="Rectangle 62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5" name="Rectangle 63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33350"/>
    <xdr:sp>
      <xdr:nvSpPr>
        <xdr:cNvPr id="56" name="Rectangle 64"/>
        <xdr:cNvSpPr>
          <a:spLocks/>
        </xdr:cNvSpPr>
      </xdr:nvSpPr>
      <xdr:spPr>
        <a:xfrm>
          <a:off x="438150" y="810863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7" name="Rectangle 65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8" name="Rectangle 66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59" name="Rectangle 67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60" name="Rectangle 68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61" name="Rectangle 69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172</xdr:row>
      <xdr:rowOff>0</xdr:rowOff>
    </xdr:from>
    <xdr:ext cx="0" cy="142875"/>
    <xdr:sp>
      <xdr:nvSpPr>
        <xdr:cNvPr id="62" name="Rectangle 70"/>
        <xdr:cNvSpPr>
          <a:spLocks/>
        </xdr:cNvSpPr>
      </xdr:nvSpPr>
      <xdr:spPr>
        <a:xfrm>
          <a:off x="438150" y="810863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63" name="Rectangle 9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64" name="Rectangle 10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65" name="Rectangle 11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66" name="Rectangle 12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67" name="Rectangle 13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68" name="Rectangle 14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69" name="Rectangle 15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70" name="Rectangle 16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71" name="Rectangle 17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72" name="Rectangle 18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73" name="Rectangle 19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74" name="Rectangle 20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75" name="Rectangle 21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76" name="Rectangle 22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77" name="Rectangle 23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78" name="Rectangle 2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79" name="Rectangle 79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0" name="Rectangle 2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81" name="Rectangle 81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2" name="Rectangle 2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3" name="Rectangle 2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4" name="Rectangle 3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5" name="Rectangle 3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6" name="Rectangle 3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7" name="Rectangle 3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88" name="Rectangle 3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89" name="Rectangle 35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90" name="Rectangle 3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91" name="Rectangle 91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92" name="Rectangle 92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3" name="Rectangle 3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4" name="Rectangle 4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5" name="Rectangle 4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6" name="Rectangle 4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7" name="Rectangle 4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8" name="Rectangle 4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99" name="Rectangle 4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00" name="Rectangle 4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01" name="Rectangle 47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2" name="Rectangle 4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103" name="Rectangle 49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104" name="Rectangle 50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5" name="Rectangle 5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6" name="Rectangle 5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7" name="Rectangle 5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8" name="Rectangle 5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09" name="Rectangle 5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0" name="Rectangle 5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1" name="Rectangle 5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2" name="Rectangle 5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3" name="Rectangle 5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4" name="Rectangle 6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5" name="Rectangle 6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6" name="Rectangle 6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7" name="Rectangle 6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18" name="Rectangle 6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19" name="Rectangle 6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20" name="Rectangle 6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21" name="Rectangle 6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22" name="Rectangle 6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23" name="Rectangle 6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24" name="Rectangle 7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25" name="Rectangle 9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26" name="Rectangle 10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27" name="Rectangle 11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28" name="Rectangle 12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29" name="Rectangle 13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0" name="Rectangle 14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1" name="Rectangle 15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2" name="Rectangle 16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3" name="Rectangle 17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4" name="Rectangle 18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5" name="Rectangle 19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36" name="Rectangle 20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37" name="Rectangle 21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38" name="Rectangle 22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39" name="Rectangle 23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40" name="Rectangle 2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141" name="Rectangle 141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2" name="Rectangle 2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143" name="Rectangle 143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4" name="Rectangle 2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5" name="Rectangle 2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6" name="Rectangle 3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7" name="Rectangle 3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8" name="Rectangle 3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49" name="Rectangle 3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0" name="Rectangle 3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51" name="Rectangle 35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52" name="Rectangle 3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153" name="Rectangle 153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154" name="Rectangle 154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5" name="Rectangle 3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6" name="Rectangle 4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7" name="Rectangle 4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8" name="Rectangle 4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59" name="Rectangle 4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0" name="Rectangle 4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1" name="Rectangle 4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62" name="Rectangle 4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63" name="Rectangle 47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4" name="Rectangle 4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165" name="Rectangle 49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166" name="Rectangle 50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7" name="Rectangle 5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8" name="Rectangle 5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69" name="Rectangle 5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0" name="Rectangle 5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1" name="Rectangle 5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2" name="Rectangle 5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3" name="Rectangle 5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4" name="Rectangle 5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5" name="Rectangle 5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6" name="Rectangle 6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7" name="Rectangle 6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8" name="Rectangle 6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79" name="Rectangle 6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80" name="Rectangle 6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1" name="Rectangle 6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2" name="Rectangle 6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3" name="Rectangle 6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4" name="Rectangle 6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5" name="Rectangle 6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186" name="Rectangle 7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87" name="Rectangle 9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88" name="Rectangle 10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89" name="Rectangle 11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0" name="Rectangle 12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1" name="Rectangle 13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2" name="Rectangle 14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3" name="Rectangle 15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4" name="Rectangle 16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5" name="Rectangle 17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6" name="Rectangle 18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7" name="Rectangle 19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198" name="Rectangle 20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199" name="Rectangle 21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00" name="Rectangle 22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01" name="Rectangle 23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02" name="Rectangle 2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03" name="Rectangle 203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04" name="Rectangle 2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05" name="Rectangle 205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06" name="Rectangle 2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07" name="Rectangle 2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08" name="Rectangle 3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09" name="Rectangle 3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0" name="Rectangle 3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1" name="Rectangle 3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2" name="Rectangle 3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13" name="Rectangle 35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14" name="Rectangle 3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15" name="Rectangle 215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16" name="Rectangle 216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7" name="Rectangle 3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8" name="Rectangle 4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19" name="Rectangle 4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0" name="Rectangle 4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1" name="Rectangle 4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2" name="Rectangle 4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3" name="Rectangle 4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24" name="Rectangle 4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25" name="Rectangle 47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6" name="Rectangle 4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227" name="Rectangle 49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228" name="Rectangle 50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29" name="Rectangle 5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0" name="Rectangle 5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1" name="Rectangle 5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2" name="Rectangle 5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3" name="Rectangle 5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4" name="Rectangle 5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5" name="Rectangle 5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6" name="Rectangle 5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7" name="Rectangle 5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8" name="Rectangle 6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39" name="Rectangle 6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0" name="Rectangle 6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1" name="Rectangle 6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42" name="Rectangle 6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3" name="Rectangle 6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4" name="Rectangle 6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5" name="Rectangle 6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6" name="Rectangle 6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7" name="Rectangle 6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48" name="Rectangle 7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49" name="Rectangle 9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50" name="Rectangle 10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1" name="Rectangle 11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2" name="Rectangle 12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3" name="Rectangle 13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4" name="Rectangle 14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5" name="Rectangle 15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6" name="Rectangle 16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7" name="Rectangle 17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8" name="Rectangle 18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59" name="Rectangle 19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203</xdr:row>
      <xdr:rowOff>0</xdr:rowOff>
    </xdr:from>
    <xdr:ext cx="0" cy="133350"/>
    <xdr:sp>
      <xdr:nvSpPr>
        <xdr:cNvPr id="260" name="Rectangle 20"/>
        <xdr:cNvSpPr>
          <a:spLocks/>
        </xdr:cNvSpPr>
      </xdr:nvSpPr>
      <xdr:spPr>
        <a:xfrm>
          <a:off x="6286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61" name="Rectangle 21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62" name="Rectangle 22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63" name="Rectangle 23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64" name="Rectangle 2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65" name="Rectangle 265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66" name="Rectangle 2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67" name="Rectangle 267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68" name="Rectangle 2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69" name="Rectangle 2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0" name="Rectangle 3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1" name="Rectangle 3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2" name="Rectangle 3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3" name="Rectangle 3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4" name="Rectangle 3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75" name="Rectangle 35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76" name="Rectangle 3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77" name="Rectangle 277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203</xdr:row>
      <xdr:rowOff>0</xdr:rowOff>
    </xdr:from>
    <xdr:ext cx="28575" cy="123825"/>
    <xdr:sp>
      <xdr:nvSpPr>
        <xdr:cNvPr id="278" name="Rectangle 278"/>
        <xdr:cNvSpPr>
          <a:spLocks/>
        </xdr:cNvSpPr>
      </xdr:nvSpPr>
      <xdr:spPr>
        <a:xfrm>
          <a:off x="447675" y="896588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79" name="Rectangle 3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0" name="Rectangle 4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1" name="Rectangle 4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2" name="Rectangle 4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3" name="Rectangle 4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4" name="Rectangle 4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5" name="Rectangle 4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86" name="Rectangle 46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287" name="Rectangle 47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88" name="Rectangle 4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289" name="Rectangle 49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203</xdr:row>
      <xdr:rowOff>0</xdr:rowOff>
    </xdr:from>
    <xdr:ext cx="0" cy="142875"/>
    <xdr:sp>
      <xdr:nvSpPr>
        <xdr:cNvPr id="290" name="Rectangle 50"/>
        <xdr:cNvSpPr>
          <a:spLocks/>
        </xdr:cNvSpPr>
      </xdr:nvSpPr>
      <xdr:spPr>
        <a:xfrm>
          <a:off x="4762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1" name="Rectangle 5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2" name="Rectangle 5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3" name="Rectangle 5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4" name="Rectangle 54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5" name="Rectangle 5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6" name="Rectangle 5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7" name="Rectangle 5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8" name="Rectangle 5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299" name="Rectangle 5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0" name="Rectangle 6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1" name="Rectangle 61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2" name="Rectangle 62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3" name="Rectangle 63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33350"/>
    <xdr:sp>
      <xdr:nvSpPr>
        <xdr:cNvPr id="304" name="Rectangle 64"/>
        <xdr:cNvSpPr>
          <a:spLocks/>
        </xdr:cNvSpPr>
      </xdr:nvSpPr>
      <xdr:spPr>
        <a:xfrm>
          <a:off x="438150" y="896588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5" name="Rectangle 65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6" name="Rectangle 66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7" name="Rectangle 67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8" name="Rectangle 68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09" name="Rectangle 69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203</xdr:row>
      <xdr:rowOff>0</xdr:rowOff>
    </xdr:from>
    <xdr:ext cx="0" cy="142875"/>
    <xdr:sp>
      <xdr:nvSpPr>
        <xdr:cNvPr id="310" name="Rectangle 70"/>
        <xdr:cNvSpPr>
          <a:spLocks/>
        </xdr:cNvSpPr>
      </xdr:nvSpPr>
      <xdr:spPr>
        <a:xfrm>
          <a:off x="438150" y="89658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0"/>
  <sheetViews>
    <sheetView tabSelected="1" view="pageBreakPreview" zoomScaleSheetLayoutView="100" zoomScalePageLayoutView="75" workbookViewId="0" topLeftCell="A256">
      <selection activeCell="J276" sqref="J276"/>
    </sheetView>
  </sheetViews>
  <sheetFormatPr defaultColWidth="9.140625" defaultRowHeight="12.75"/>
  <cols>
    <col min="1" max="1" width="5.421875" style="80" bestFit="1" customWidth="1"/>
    <col min="2" max="2" width="38.8515625" style="81" bestFit="1" customWidth="1"/>
    <col min="3" max="3" width="9.421875" style="82" customWidth="1"/>
    <col min="4" max="4" width="17.8515625" style="83" hidden="1" customWidth="1"/>
    <col min="5" max="5" width="11.8515625" style="83" customWidth="1"/>
    <col min="6" max="6" width="11.7109375" style="84" bestFit="1" customWidth="1"/>
    <col min="7" max="7" width="15.7109375" style="85" customWidth="1"/>
    <col min="8" max="8" width="20.00390625" style="129" bestFit="1" customWidth="1"/>
    <col min="9" max="9" width="20.00390625" style="130" customWidth="1"/>
    <col min="10" max="10" width="16.28125" style="130" bestFit="1" customWidth="1"/>
    <col min="11" max="11" width="21.57421875" style="130" customWidth="1"/>
    <col min="12" max="12" width="19.140625" style="130" customWidth="1"/>
    <col min="13" max="13" width="17.421875" style="130" bestFit="1" customWidth="1"/>
    <col min="14" max="14" width="15.140625" style="130" bestFit="1" customWidth="1"/>
    <col min="15" max="15" width="14.140625" style="130" customWidth="1"/>
    <col min="16" max="16" width="15.00390625" style="130" bestFit="1" customWidth="1"/>
    <col min="17" max="17" width="13.8515625" style="130" customWidth="1"/>
    <col min="18" max="18" width="9.140625" style="130" customWidth="1"/>
    <col min="19" max="19" width="10.421875" style="130" bestFit="1" customWidth="1"/>
    <col min="20" max="20" width="9.140625" style="130" customWidth="1"/>
    <col min="21" max="21" width="10.421875" style="130" bestFit="1" customWidth="1"/>
    <col min="22" max="22" width="15.7109375" style="130" customWidth="1"/>
    <col min="23" max="16384" width="9.140625" style="130" customWidth="1"/>
  </cols>
  <sheetData>
    <row r="1" spans="1:7" ht="15">
      <c r="A1" s="194" t="s">
        <v>152</v>
      </c>
      <c r="B1" s="194"/>
      <c r="C1" s="194"/>
      <c r="D1" s="194"/>
      <c r="E1" s="194"/>
      <c r="F1" s="127"/>
      <c r="G1" s="128"/>
    </row>
    <row r="2" spans="1:7" ht="15">
      <c r="A2" s="194" t="s">
        <v>153</v>
      </c>
      <c r="B2" s="194"/>
      <c r="C2" s="194"/>
      <c r="D2" s="194"/>
      <c r="E2" s="194"/>
      <c r="F2" s="127"/>
      <c r="G2" s="128"/>
    </row>
    <row r="3" spans="1:7" ht="15">
      <c r="A3" s="131"/>
      <c r="B3" s="115"/>
      <c r="C3" s="132"/>
      <c r="D3" s="133"/>
      <c r="E3" s="134"/>
      <c r="F3" s="134"/>
      <c r="G3" s="128"/>
    </row>
    <row r="4" spans="1:7" ht="15">
      <c r="A4" s="131"/>
      <c r="B4" s="115"/>
      <c r="C4" s="132"/>
      <c r="D4" s="133"/>
      <c r="E4" s="134"/>
      <c r="F4" s="134"/>
      <c r="G4" s="128"/>
    </row>
    <row r="5" spans="1:8" s="136" customFormat="1" ht="16.5">
      <c r="A5" s="183" t="s">
        <v>66</v>
      </c>
      <c r="B5" s="192" t="s">
        <v>39</v>
      </c>
      <c r="C5" s="192"/>
      <c r="D5" s="184"/>
      <c r="E5" s="184"/>
      <c r="F5" s="185"/>
      <c r="G5" s="186"/>
      <c r="H5" s="135"/>
    </row>
    <row r="6" spans="1:8" s="136" customFormat="1" ht="15">
      <c r="A6" s="4"/>
      <c r="B6" s="78"/>
      <c r="C6" s="78"/>
      <c r="D6" s="5"/>
      <c r="E6" s="5"/>
      <c r="F6" s="32"/>
      <c r="G6" s="40"/>
      <c r="H6" s="135"/>
    </row>
    <row r="7" spans="1:8" s="136" customFormat="1" ht="15">
      <c r="A7" s="163" t="s">
        <v>99</v>
      </c>
      <c r="B7" s="163" t="s">
        <v>100</v>
      </c>
      <c r="C7" s="165" t="s">
        <v>101</v>
      </c>
      <c r="D7" s="40"/>
      <c r="E7" s="40" t="s">
        <v>112</v>
      </c>
      <c r="F7" s="40" t="s">
        <v>103</v>
      </c>
      <c r="G7" s="40" t="s">
        <v>104</v>
      </c>
      <c r="H7" s="135"/>
    </row>
    <row r="8" spans="1:8" s="136" customFormat="1" ht="15">
      <c r="A8" s="4" t="s">
        <v>23</v>
      </c>
      <c r="B8" s="189" t="s">
        <v>36</v>
      </c>
      <c r="C8" s="189"/>
      <c r="D8" s="5"/>
      <c r="E8" s="5"/>
      <c r="F8" s="32"/>
      <c r="G8" s="40"/>
      <c r="H8" s="135"/>
    </row>
    <row r="9" spans="1:8" s="82" customFormat="1" ht="15">
      <c r="A9" s="88"/>
      <c r="B9" s="89"/>
      <c r="C9" s="90"/>
      <c r="D9" s="91"/>
      <c r="E9" s="91"/>
      <c r="F9" s="92"/>
      <c r="G9" s="83"/>
      <c r="H9" s="137"/>
    </row>
    <row r="10" spans="1:8" s="139" customFormat="1" ht="15">
      <c r="A10" s="6" t="s">
        <v>25</v>
      </c>
      <c r="B10" s="7" t="s">
        <v>4</v>
      </c>
      <c r="C10" s="8"/>
      <c r="D10" s="9"/>
      <c r="E10" s="9"/>
      <c r="F10" s="33"/>
      <c r="G10" s="41"/>
      <c r="H10" s="138"/>
    </row>
    <row r="11" spans="1:8" s="139" customFormat="1" ht="15">
      <c r="A11" s="29"/>
      <c r="B11" s="1"/>
      <c r="C11" s="2"/>
      <c r="D11" s="3"/>
      <c r="E11" s="3"/>
      <c r="F11" s="32"/>
      <c r="G11" s="39"/>
      <c r="H11" s="138"/>
    </row>
    <row r="12" spans="1:8" s="139" customFormat="1" ht="138" customHeight="1">
      <c r="A12" s="29">
        <v>1</v>
      </c>
      <c r="B12" s="28" t="s">
        <v>20</v>
      </c>
      <c r="C12" s="2"/>
      <c r="D12" s="3"/>
      <c r="E12" s="3"/>
      <c r="F12" s="32"/>
      <c r="G12" s="39"/>
      <c r="H12" s="138"/>
    </row>
    <row r="13" spans="1:8" s="139" customFormat="1" ht="15">
      <c r="A13" s="29"/>
      <c r="B13" s="1"/>
      <c r="C13" s="2" t="s">
        <v>6</v>
      </c>
      <c r="D13" s="10">
        <v>1</v>
      </c>
      <c r="E13" s="10">
        <v>1</v>
      </c>
      <c r="F13" s="32"/>
      <c r="G13" s="39">
        <f>E13*F13</f>
        <v>0</v>
      </c>
      <c r="H13" s="138"/>
    </row>
    <row r="14" spans="1:8" s="139" customFormat="1" ht="15">
      <c r="A14" s="29"/>
      <c r="B14" s="1"/>
      <c r="C14" s="2"/>
      <c r="D14" s="3"/>
      <c r="E14" s="3"/>
      <c r="F14" s="32"/>
      <c r="G14" s="39"/>
      <c r="H14" s="138"/>
    </row>
    <row r="15" spans="1:8" s="139" customFormat="1" ht="210">
      <c r="A15" s="29">
        <f>A12+1</f>
        <v>2</v>
      </c>
      <c r="B15" s="64" t="s">
        <v>48</v>
      </c>
      <c r="C15" s="2"/>
      <c r="D15" s="3"/>
      <c r="E15" s="3"/>
      <c r="F15" s="32"/>
      <c r="G15" s="39"/>
      <c r="H15" s="138"/>
    </row>
    <row r="16" spans="1:8" s="139" customFormat="1" ht="15">
      <c r="A16" s="29"/>
      <c r="B16" s="1"/>
      <c r="C16" s="2" t="s">
        <v>5</v>
      </c>
      <c r="D16" s="3">
        <v>156.2</v>
      </c>
      <c r="E16" s="65">
        <f>D16*1.05</f>
        <v>164.01</v>
      </c>
      <c r="F16" s="32"/>
      <c r="G16" s="39">
        <f>E16*F16</f>
        <v>0</v>
      </c>
      <c r="H16" s="138"/>
    </row>
    <row r="17" spans="1:8" s="139" customFormat="1" ht="15">
      <c r="A17" s="29"/>
      <c r="B17" s="1"/>
      <c r="C17" s="2"/>
      <c r="D17" s="3"/>
      <c r="E17" s="3"/>
      <c r="F17" s="32"/>
      <c r="G17" s="39"/>
      <c r="H17" s="138"/>
    </row>
    <row r="18" spans="1:8" s="139" customFormat="1" ht="15.75">
      <c r="A18" s="29">
        <f>A15+1</f>
        <v>3</v>
      </c>
      <c r="B18" s="28" t="s">
        <v>45</v>
      </c>
      <c r="C18" s="62"/>
      <c r="D18" s="62"/>
      <c r="E18" s="3"/>
      <c r="F18" s="32"/>
      <c r="G18" s="39"/>
      <c r="H18" s="138"/>
    </row>
    <row r="19" spans="1:8" s="139" customFormat="1" ht="15.75">
      <c r="A19" s="63"/>
      <c r="B19" s="62"/>
      <c r="C19" s="2" t="s">
        <v>6</v>
      </c>
      <c r="D19" s="10">
        <v>1</v>
      </c>
      <c r="E19" s="10">
        <v>1</v>
      </c>
      <c r="F19" s="32"/>
      <c r="G19" s="39">
        <f>E19*F19</f>
        <v>0</v>
      </c>
      <c r="H19" s="138"/>
    </row>
    <row r="20" spans="1:8" s="139" customFormat="1" ht="15">
      <c r="A20" s="29"/>
      <c r="B20" s="1"/>
      <c r="C20" s="2"/>
      <c r="D20" s="3"/>
      <c r="E20" s="3"/>
      <c r="F20" s="32"/>
      <c r="G20" s="39"/>
      <c r="H20" s="138"/>
    </row>
    <row r="21" spans="1:8" s="139" customFormat="1" ht="60">
      <c r="A21" s="29">
        <f>A18+1</f>
        <v>4</v>
      </c>
      <c r="B21" s="28" t="s">
        <v>11</v>
      </c>
      <c r="C21" s="2"/>
      <c r="D21" s="3"/>
      <c r="E21" s="3"/>
      <c r="F21" s="32"/>
      <c r="G21" s="39"/>
      <c r="H21" s="138"/>
    </row>
    <row r="22" spans="1:8" s="139" customFormat="1" ht="15">
      <c r="A22" s="29"/>
      <c r="B22" s="1"/>
      <c r="C22" s="2" t="s">
        <v>6</v>
      </c>
      <c r="D22" s="10">
        <v>1</v>
      </c>
      <c r="E22" s="10">
        <v>1</v>
      </c>
      <c r="F22" s="32"/>
      <c r="G22" s="39">
        <f>E22*F22</f>
        <v>0</v>
      </c>
      <c r="H22" s="138"/>
    </row>
    <row r="23" spans="1:8" s="139" customFormat="1" ht="15">
      <c r="A23" s="29"/>
      <c r="B23" s="1"/>
      <c r="C23" s="2"/>
      <c r="D23" s="10"/>
      <c r="E23" s="3"/>
      <c r="F23" s="32"/>
      <c r="G23" s="39"/>
      <c r="H23" s="138"/>
    </row>
    <row r="24" spans="1:8" s="139" customFormat="1" ht="60">
      <c r="A24" s="29">
        <f>A21+1</f>
        <v>5</v>
      </c>
      <c r="B24" s="28" t="s">
        <v>10</v>
      </c>
      <c r="C24" s="11"/>
      <c r="D24" s="12"/>
      <c r="E24" s="3"/>
      <c r="F24" s="32"/>
      <c r="G24" s="39"/>
      <c r="H24" s="138"/>
    </row>
    <row r="25" spans="1:8" s="139" customFormat="1" ht="15">
      <c r="A25" s="18"/>
      <c r="B25" s="13"/>
      <c r="C25" s="11" t="s">
        <v>6</v>
      </c>
      <c r="D25" s="10">
        <v>1</v>
      </c>
      <c r="E25" s="10">
        <v>1</v>
      </c>
      <c r="F25" s="32"/>
      <c r="G25" s="39">
        <f>E25*F25</f>
        <v>0</v>
      </c>
      <c r="H25" s="138"/>
    </row>
    <row r="26" spans="1:8" s="139" customFormat="1" ht="15.75" thickBot="1">
      <c r="A26" s="18"/>
      <c r="B26" s="13"/>
      <c r="C26" s="11"/>
      <c r="D26" s="12"/>
      <c r="E26" s="12"/>
      <c r="F26" s="32"/>
      <c r="G26" s="39"/>
      <c r="H26" s="138"/>
    </row>
    <row r="27" spans="1:8" s="136" customFormat="1" ht="15.75" thickBot="1">
      <c r="A27" s="14" t="str">
        <f>A10</f>
        <v>I</v>
      </c>
      <c r="B27" s="15" t="s">
        <v>38</v>
      </c>
      <c r="C27" s="16"/>
      <c r="D27" s="17"/>
      <c r="E27" s="17"/>
      <c r="F27" s="34"/>
      <c r="G27" s="42">
        <f>SUM(G12:G26)</f>
        <v>0</v>
      </c>
      <c r="H27" s="135"/>
    </row>
    <row r="28" spans="1:8" s="141" customFormat="1" ht="15">
      <c r="A28" s="98"/>
      <c r="B28" s="100"/>
      <c r="C28" s="101"/>
      <c r="D28" s="102"/>
      <c r="E28" s="102"/>
      <c r="F28" s="103"/>
      <c r="G28" s="104"/>
      <c r="H28" s="140"/>
    </row>
    <row r="29" spans="1:8" s="136" customFormat="1" ht="15">
      <c r="A29" s="6" t="s">
        <v>26</v>
      </c>
      <c r="B29" s="7" t="s">
        <v>46</v>
      </c>
      <c r="C29" s="8"/>
      <c r="D29" s="9"/>
      <c r="E29" s="9"/>
      <c r="F29" s="33"/>
      <c r="G29" s="41"/>
      <c r="H29" s="135"/>
    </row>
    <row r="30" spans="1:8" s="136" customFormat="1" ht="45">
      <c r="A30" s="18">
        <v>1</v>
      </c>
      <c r="B30" s="28" t="s">
        <v>72</v>
      </c>
      <c r="C30" s="20"/>
      <c r="D30" s="21"/>
      <c r="E30" s="21"/>
      <c r="F30" s="35"/>
      <c r="G30" s="43"/>
      <c r="H30" s="135"/>
    </row>
    <row r="31" spans="1:8" s="136" customFormat="1" ht="15">
      <c r="A31" s="18"/>
      <c r="B31" s="13"/>
      <c r="C31" s="11" t="s">
        <v>8</v>
      </c>
      <c r="D31" s="10">
        <v>1</v>
      </c>
      <c r="E31" s="10">
        <f>D31</f>
        <v>1</v>
      </c>
      <c r="F31" s="35"/>
      <c r="G31" s="39">
        <f>E31*F31</f>
        <v>0</v>
      </c>
      <c r="H31" s="135"/>
    </row>
    <row r="32" spans="1:8" s="141" customFormat="1" ht="15">
      <c r="A32" s="98"/>
      <c r="B32" s="99"/>
      <c r="C32" s="96"/>
      <c r="D32" s="97"/>
      <c r="E32" s="97"/>
      <c r="F32" s="103"/>
      <c r="G32" s="105"/>
      <c r="H32" s="140"/>
    </row>
    <row r="33" spans="1:8" s="141" customFormat="1" ht="15">
      <c r="A33" s="98"/>
      <c r="B33" s="100"/>
      <c r="C33" s="101"/>
      <c r="D33" s="102"/>
      <c r="E33" s="102"/>
      <c r="F33" s="103"/>
      <c r="G33" s="104"/>
      <c r="H33" s="140"/>
    </row>
    <row r="34" spans="1:8" s="136" customFormat="1" ht="240">
      <c r="A34" s="18">
        <v>2</v>
      </c>
      <c r="B34" s="28" t="s">
        <v>88</v>
      </c>
      <c r="C34" s="20"/>
      <c r="D34" s="21"/>
      <c r="E34" s="21"/>
      <c r="F34" s="35"/>
      <c r="G34" s="43"/>
      <c r="H34" s="135"/>
    </row>
    <row r="35" spans="1:8" s="141" customFormat="1" ht="15">
      <c r="A35" s="98"/>
      <c r="B35" s="99"/>
      <c r="C35" s="11" t="s">
        <v>7</v>
      </c>
      <c r="D35" s="10">
        <v>8.3</v>
      </c>
      <c r="E35" s="65">
        <f>D35*1.05</f>
        <v>8.715000000000002</v>
      </c>
      <c r="F35" s="35"/>
      <c r="G35" s="39">
        <f>E35*F35</f>
        <v>0</v>
      </c>
      <c r="H35" s="140"/>
    </row>
    <row r="36" spans="1:8" s="141" customFormat="1" ht="15">
      <c r="A36" s="98"/>
      <c r="B36" s="99"/>
      <c r="C36" s="96"/>
      <c r="D36" s="94"/>
      <c r="E36" s="95"/>
      <c r="F36" s="103"/>
      <c r="G36" s="105"/>
      <c r="H36" s="140"/>
    </row>
    <row r="37" spans="1:8" s="141" customFormat="1" ht="60">
      <c r="A37" s="18">
        <v>3</v>
      </c>
      <c r="B37" s="28" t="s">
        <v>74</v>
      </c>
      <c r="F37" s="103"/>
      <c r="G37" s="105"/>
      <c r="H37" s="140"/>
    </row>
    <row r="38" spans="1:8" s="141" customFormat="1" ht="15">
      <c r="A38" s="98"/>
      <c r="B38" s="28"/>
      <c r="C38" s="11" t="s">
        <v>9</v>
      </c>
      <c r="D38" s="10">
        <v>15.8</v>
      </c>
      <c r="E38" s="65">
        <f>D38*1.05</f>
        <v>16.59</v>
      </c>
      <c r="F38" s="103"/>
      <c r="G38" s="39">
        <f>E38*F38</f>
        <v>0</v>
      </c>
      <c r="H38" s="140"/>
    </row>
    <row r="39" spans="1:8" s="141" customFormat="1" ht="15">
      <c r="A39" s="98"/>
      <c r="B39" s="28"/>
      <c r="C39" s="96"/>
      <c r="D39" s="94"/>
      <c r="E39" s="95"/>
      <c r="F39" s="103"/>
      <c r="G39" s="105"/>
      <c r="H39" s="140"/>
    </row>
    <row r="40" spans="1:8" s="141" customFormat="1" ht="15.75" thickBot="1">
      <c r="A40" s="98"/>
      <c r="B40" s="99"/>
      <c r="C40" s="96"/>
      <c r="D40" s="97"/>
      <c r="E40" s="97"/>
      <c r="F40" s="103"/>
      <c r="G40" s="105"/>
      <c r="H40" s="140"/>
    </row>
    <row r="41" spans="1:8" s="136" customFormat="1" ht="30.75" thickBot="1">
      <c r="A41" s="14" t="str">
        <f>A29</f>
        <v>II</v>
      </c>
      <c r="B41" s="15" t="s">
        <v>47</v>
      </c>
      <c r="C41" s="16"/>
      <c r="D41" s="17"/>
      <c r="E41" s="17"/>
      <c r="F41" s="34"/>
      <c r="G41" s="42">
        <f>SUM(G31:G40)</f>
        <v>0</v>
      </c>
      <c r="H41" s="135"/>
    </row>
    <row r="42" spans="1:8" s="141" customFormat="1" ht="15">
      <c r="A42" s="98"/>
      <c r="B42" s="100"/>
      <c r="C42" s="101"/>
      <c r="D42" s="102"/>
      <c r="E42" s="102"/>
      <c r="F42" s="103"/>
      <c r="G42" s="104"/>
      <c r="H42" s="140"/>
    </row>
    <row r="43" spans="1:8" s="136" customFormat="1" ht="15">
      <c r="A43" s="22" t="s">
        <v>22</v>
      </c>
      <c r="B43" s="23" t="s">
        <v>21</v>
      </c>
      <c r="C43" s="24"/>
      <c r="D43" s="25"/>
      <c r="E43" s="25"/>
      <c r="F43" s="33"/>
      <c r="G43" s="44"/>
      <c r="H43" s="135"/>
    </row>
    <row r="44" spans="1:8" s="141" customFormat="1" ht="15">
      <c r="A44" s="98"/>
      <c r="B44" s="100"/>
      <c r="C44" s="101"/>
      <c r="D44" s="102"/>
      <c r="E44" s="102"/>
      <c r="F44" s="103"/>
      <c r="G44" s="87"/>
      <c r="H44" s="140"/>
    </row>
    <row r="45" spans="1:14" s="141" customFormat="1" ht="105">
      <c r="A45" s="29">
        <v>1</v>
      </c>
      <c r="B45" s="28" t="s">
        <v>79</v>
      </c>
      <c r="C45" s="101"/>
      <c r="D45" s="102"/>
      <c r="E45" s="102"/>
      <c r="F45" s="103"/>
      <c r="G45" s="87"/>
      <c r="H45" s="140"/>
      <c r="I45" s="129"/>
      <c r="J45" s="129"/>
      <c r="K45" s="129"/>
      <c r="N45" s="130"/>
    </row>
    <row r="46" spans="1:14" s="136" customFormat="1" ht="15">
      <c r="A46" s="18"/>
      <c r="B46" s="19"/>
      <c r="C46" s="2" t="s">
        <v>7</v>
      </c>
      <c r="D46" s="12">
        <v>17.5</v>
      </c>
      <c r="E46" s="65">
        <f>D46*1.05</f>
        <v>18.375</v>
      </c>
      <c r="F46" s="35"/>
      <c r="G46" s="39">
        <f>E46*F46</f>
        <v>0</v>
      </c>
      <c r="H46" s="138"/>
      <c r="I46" s="139"/>
      <c r="J46" s="139"/>
      <c r="K46" s="139"/>
      <c r="N46" s="139"/>
    </row>
    <row r="47" spans="1:14" s="141" customFormat="1" ht="15">
      <c r="A47" s="98"/>
      <c r="B47" s="100"/>
      <c r="C47" s="101"/>
      <c r="D47" s="102"/>
      <c r="E47" s="102"/>
      <c r="F47" s="103"/>
      <c r="G47" s="87"/>
      <c r="H47" s="129"/>
      <c r="I47" s="130"/>
      <c r="J47" s="130"/>
      <c r="K47" s="130"/>
      <c r="N47" s="130"/>
    </row>
    <row r="48" spans="1:8" s="141" customFormat="1" ht="75">
      <c r="A48" s="29">
        <f>A45+1</f>
        <v>2</v>
      </c>
      <c r="B48" s="68" t="s">
        <v>73</v>
      </c>
      <c r="C48" s="101"/>
      <c r="D48" s="102"/>
      <c r="E48" s="102"/>
      <c r="F48" s="103"/>
      <c r="G48" s="87"/>
      <c r="H48" s="129"/>
    </row>
    <row r="49" spans="1:8" s="136" customFormat="1" ht="15">
      <c r="A49" s="18"/>
      <c r="B49" s="68"/>
      <c r="C49" s="11" t="s">
        <v>5</v>
      </c>
      <c r="D49" s="12">
        <v>25</v>
      </c>
      <c r="E49" s="65">
        <f>D49*1.05</f>
        <v>26.25</v>
      </c>
      <c r="F49" s="35"/>
      <c r="G49" s="39">
        <f>E49*F49</f>
        <v>0</v>
      </c>
      <c r="H49" s="138"/>
    </row>
    <row r="50" spans="1:8" s="141" customFormat="1" ht="15">
      <c r="A50" s="98"/>
      <c r="B50" s="106"/>
      <c r="C50" s="96"/>
      <c r="D50" s="102"/>
      <c r="E50" s="102"/>
      <c r="F50" s="103"/>
      <c r="G50" s="87"/>
      <c r="H50" s="140"/>
    </row>
    <row r="51" spans="1:8" s="141" customFormat="1" ht="120.75" customHeight="1">
      <c r="A51" s="29">
        <f>A48+1</f>
        <v>3</v>
      </c>
      <c r="B51" s="28" t="s">
        <v>80</v>
      </c>
      <c r="C51" s="96"/>
      <c r="D51" s="102"/>
      <c r="E51" s="102"/>
      <c r="F51" s="103"/>
      <c r="G51" s="87"/>
      <c r="H51" s="140"/>
    </row>
    <row r="52" spans="1:8" s="136" customFormat="1" ht="15">
      <c r="A52" s="18"/>
      <c r="B52" s="68" t="s">
        <v>43</v>
      </c>
      <c r="C52" s="11" t="s">
        <v>7</v>
      </c>
      <c r="D52" s="12">
        <v>12.2</v>
      </c>
      <c r="E52" s="65">
        <f>D52*1.05</f>
        <v>12.81</v>
      </c>
      <c r="F52" s="35"/>
      <c r="G52" s="39">
        <f>E52*F52</f>
        <v>0</v>
      </c>
      <c r="H52" s="135"/>
    </row>
    <row r="53" spans="1:8" s="141" customFormat="1" ht="15">
      <c r="A53" s="98"/>
      <c r="B53" s="100"/>
      <c r="C53" s="101"/>
      <c r="D53" s="102"/>
      <c r="E53" s="102"/>
      <c r="F53" s="103"/>
      <c r="G53" s="87"/>
      <c r="H53" s="140"/>
    </row>
    <row r="54" spans="1:8" s="141" customFormat="1" ht="105">
      <c r="A54" s="29">
        <f>A51+1</f>
        <v>4</v>
      </c>
      <c r="B54" s="28" t="s">
        <v>77</v>
      </c>
      <c r="C54" s="101"/>
      <c r="D54" s="102"/>
      <c r="E54" s="102"/>
      <c r="F54" s="103"/>
      <c r="G54" s="87"/>
      <c r="H54" s="140"/>
    </row>
    <row r="55" spans="1:8" s="136" customFormat="1" ht="15">
      <c r="A55" s="18"/>
      <c r="B55" s="19"/>
      <c r="C55" s="11" t="s">
        <v>8</v>
      </c>
      <c r="D55" s="10">
        <v>1</v>
      </c>
      <c r="E55" s="10">
        <f>D55</f>
        <v>1</v>
      </c>
      <c r="F55" s="35"/>
      <c r="G55" s="39">
        <f>E55*F55</f>
        <v>0</v>
      </c>
      <c r="H55" s="135"/>
    </row>
    <row r="56" spans="1:8" s="141" customFormat="1" ht="15.75" thickBot="1">
      <c r="A56" s="98"/>
      <c r="B56" s="100"/>
      <c r="C56" s="101"/>
      <c r="D56" s="102"/>
      <c r="E56" s="102"/>
      <c r="F56" s="103"/>
      <c r="G56" s="87"/>
      <c r="H56" s="140"/>
    </row>
    <row r="57" spans="1:8" s="136" customFormat="1" ht="15.75" thickBot="1">
      <c r="A57" s="14" t="str">
        <f>A43</f>
        <v>III</v>
      </c>
      <c r="B57" s="15" t="s">
        <v>24</v>
      </c>
      <c r="C57" s="16"/>
      <c r="D57" s="17"/>
      <c r="E57" s="17"/>
      <c r="F57" s="34"/>
      <c r="G57" s="42">
        <f>SUM(G45:G56)</f>
        <v>0</v>
      </c>
      <c r="H57" s="135"/>
    </row>
    <row r="58" spans="1:8" s="141" customFormat="1" ht="15">
      <c r="A58" s="98"/>
      <c r="B58" s="100"/>
      <c r="C58" s="101"/>
      <c r="D58" s="102"/>
      <c r="E58" s="102"/>
      <c r="F58" s="103"/>
      <c r="G58" s="87"/>
      <c r="H58" s="140"/>
    </row>
    <row r="59" spans="1:8" s="136" customFormat="1" ht="15">
      <c r="A59" s="6" t="s">
        <v>27</v>
      </c>
      <c r="B59" s="7" t="s">
        <v>12</v>
      </c>
      <c r="C59" s="26"/>
      <c r="D59" s="27"/>
      <c r="E59" s="27"/>
      <c r="F59" s="33"/>
      <c r="G59" s="44"/>
      <c r="H59" s="135"/>
    </row>
    <row r="61" spans="1:9" s="139" customFormat="1" ht="90">
      <c r="A61" s="29">
        <v>1</v>
      </c>
      <c r="B61" s="28" t="s">
        <v>75</v>
      </c>
      <c r="C61" s="2"/>
      <c r="D61" s="3"/>
      <c r="E61" s="3"/>
      <c r="F61" s="32"/>
      <c r="G61" s="39"/>
      <c r="H61" s="138"/>
      <c r="I61" s="142"/>
    </row>
    <row r="62" spans="1:8" s="139" customFormat="1" ht="15">
      <c r="A62" s="29"/>
      <c r="B62" s="1"/>
      <c r="C62" s="2" t="s">
        <v>7</v>
      </c>
      <c r="D62" s="12">
        <v>1.1</v>
      </c>
      <c r="E62" s="65">
        <f>D62*1.05</f>
        <v>1.1550000000000002</v>
      </c>
      <c r="F62" s="32"/>
      <c r="G62" s="39">
        <f>E62*F62</f>
        <v>0</v>
      </c>
      <c r="H62" s="138"/>
    </row>
    <row r="64" spans="1:8" s="139" customFormat="1" ht="105">
      <c r="A64" s="29">
        <f>A61+1</f>
        <v>2</v>
      </c>
      <c r="B64" s="28" t="s">
        <v>78</v>
      </c>
      <c r="C64" s="2"/>
      <c r="D64" s="3"/>
      <c r="E64" s="3"/>
      <c r="F64" s="32"/>
      <c r="G64" s="39"/>
      <c r="H64" s="138"/>
    </row>
    <row r="65" spans="1:8" s="139" customFormat="1" ht="15">
      <c r="A65" s="29"/>
      <c r="B65" s="1" t="s">
        <v>30</v>
      </c>
      <c r="C65" s="2" t="s">
        <v>7</v>
      </c>
      <c r="D65" s="12">
        <v>7.6</v>
      </c>
      <c r="E65" s="65">
        <f>D65*1.05</f>
        <v>7.9799999999999995</v>
      </c>
      <c r="F65" s="32"/>
      <c r="G65" s="39">
        <f>E65*F65</f>
        <v>0</v>
      </c>
      <c r="H65" s="138"/>
    </row>
    <row r="66" spans="1:8" s="139" customFormat="1" ht="15">
      <c r="A66" s="29"/>
      <c r="B66" s="28" t="s">
        <v>49</v>
      </c>
      <c r="C66" s="2" t="s">
        <v>5</v>
      </c>
      <c r="D66" s="3">
        <v>42</v>
      </c>
      <c r="E66" s="65">
        <f>D66*1.05</f>
        <v>44.1</v>
      </c>
      <c r="F66" s="32"/>
      <c r="G66" s="39">
        <f>E66*F66</f>
        <v>0</v>
      </c>
      <c r="H66" s="138"/>
    </row>
    <row r="67" spans="1:8" s="144" customFormat="1" ht="15">
      <c r="A67" s="117"/>
      <c r="B67" s="118" t="s">
        <v>50</v>
      </c>
      <c r="C67" s="119" t="s">
        <v>13</v>
      </c>
      <c r="D67" s="120"/>
      <c r="E67" s="121">
        <v>800</v>
      </c>
      <c r="F67" s="122"/>
      <c r="G67" s="123">
        <f>E67*F67</f>
        <v>0</v>
      </c>
      <c r="H67" s="143"/>
    </row>
    <row r="68" spans="1:8" s="144" customFormat="1" ht="15">
      <c r="A68" s="117"/>
      <c r="B68" s="118"/>
      <c r="C68" s="119"/>
      <c r="D68" s="120"/>
      <c r="E68" s="121"/>
      <c r="F68" s="122"/>
      <c r="G68" s="123"/>
      <c r="H68" s="143"/>
    </row>
    <row r="69" spans="1:8" s="139" customFormat="1" ht="120">
      <c r="A69" s="29">
        <v>3</v>
      </c>
      <c r="B69" s="28" t="s">
        <v>86</v>
      </c>
      <c r="C69" s="2"/>
      <c r="D69" s="5"/>
      <c r="E69" s="5"/>
      <c r="F69" s="32"/>
      <c r="G69" s="39"/>
      <c r="H69" s="39"/>
    </row>
    <row r="70" spans="1:8" s="139" customFormat="1" ht="15">
      <c r="A70" s="29"/>
      <c r="B70" s="1" t="s">
        <v>30</v>
      </c>
      <c r="C70" s="2" t="s">
        <v>7</v>
      </c>
      <c r="D70" s="12">
        <v>5</v>
      </c>
      <c r="E70" s="121">
        <f>D70*1.05</f>
        <v>5.25</v>
      </c>
      <c r="F70" s="32"/>
      <c r="G70" s="39">
        <f>E70*F70</f>
        <v>0</v>
      </c>
      <c r="H70" s="39"/>
    </row>
    <row r="71" spans="1:8" s="139" customFormat="1" ht="15">
      <c r="A71" s="29"/>
      <c r="B71" s="1" t="s">
        <v>51</v>
      </c>
      <c r="C71" s="2" t="s">
        <v>5</v>
      </c>
      <c r="D71" s="12">
        <v>21.4</v>
      </c>
      <c r="E71" s="65">
        <v>24</v>
      </c>
      <c r="F71" s="32"/>
      <c r="G71" s="39">
        <f>E71*F71</f>
        <v>0</v>
      </c>
      <c r="H71" s="138"/>
    </row>
    <row r="72" spans="1:8" s="144" customFormat="1" ht="15">
      <c r="A72" s="117"/>
      <c r="B72" s="118" t="s">
        <v>87</v>
      </c>
      <c r="C72" s="119" t="s">
        <v>13</v>
      </c>
      <c r="D72" s="124">
        <f>D70*120</f>
        <v>600</v>
      </c>
      <c r="E72" s="121">
        <f>D72*1.05</f>
        <v>630</v>
      </c>
      <c r="F72" s="122"/>
      <c r="G72" s="123">
        <f>E72*F72</f>
        <v>0</v>
      </c>
      <c r="H72" s="143"/>
    </row>
    <row r="74" spans="1:8" s="139" customFormat="1" ht="120">
      <c r="A74" s="29">
        <v>4</v>
      </c>
      <c r="B74" s="28" t="s">
        <v>81</v>
      </c>
      <c r="C74" s="2"/>
      <c r="D74" s="5"/>
      <c r="E74" s="5"/>
      <c r="F74" s="32"/>
      <c r="G74" s="39"/>
      <c r="H74" s="39"/>
    </row>
    <row r="75" spans="1:8" s="139" customFormat="1" ht="15">
      <c r="A75" s="29"/>
      <c r="B75" s="1" t="s">
        <v>30</v>
      </c>
      <c r="C75" s="2" t="s">
        <v>7</v>
      </c>
      <c r="D75" s="12">
        <v>4</v>
      </c>
      <c r="E75" s="65">
        <f>D75*1.05</f>
        <v>4.2</v>
      </c>
      <c r="F75" s="32"/>
      <c r="G75" s="39">
        <f>E75*F75</f>
        <v>0</v>
      </c>
      <c r="H75" s="39"/>
    </row>
    <row r="76" spans="1:8" s="139" customFormat="1" ht="15">
      <c r="A76" s="29"/>
      <c r="B76" s="1" t="s">
        <v>51</v>
      </c>
      <c r="C76" s="2" t="s">
        <v>5</v>
      </c>
      <c r="D76" s="12">
        <v>21.4</v>
      </c>
      <c r="E76" s="65">
        <f>D76*1.05</f>
        <v>22.47</v>
      </c>
      <c r="F76" s="32"/>
      <c r="G76" s="39">
        <f>E76*F76</f>
        <v>0</v>
      </c>
      <c r="H76" s="138"/>
    </row>
    <row r="77" spans="1:8" s="144" customFormat="1" ht="15">
      <c r="A77" s="117"/>
      <c r="B77" s="118" t="s">
        <v>52</v>
      </c>
      <c r="C77" s="119" t="s">
        <v>13</v>
      </c>
      <c r="D77" s="124">
        <f>D75*50</f>
        <v>200</v>
      </c>
      <c r="E77" s="121">
        <f>D77*1.05</f>
        <v>210</v>
      </c>
      <c r="F77" s="122"/>
      <c r="G77" s="123">
        <f>E77*F77</f>
        <v>0</v>
      </c>
      <c r="H77" s="143"/>
    </row>
    <row r="79" ht="15.75" thickBot="1"/>
    <row r="80" spans="1:8" s="136" customFormat="1" ht="15.75" thickBot="1">
      <c r="A80" s="14" t="str">
        <f>A59</f>
        <v>IV</v>
      </c>
      <c r="B80" s="15" t="s">
        <v>37</v>
      </c>
      <c r="C80" s="16"/>
      <c r="D80" s="17"/>
      <c r="E80" s="17"/>
      <c r="F80" s="36"/>
      <c r="G80" s="17">
        <f>SUM(G61:G79)</f>
        <v>0</v>
      </c>
      <c r="H80" s="135"/>
    </row>
    <row r="81" spans="1:8" s="141" customFormat="1" ht="15">
      <c r="A81" s="98"/>
      <c r="B81" s="100"/>
      <c r="C81" s="101"/>
      <c r="D81" s="102"/>
      <c r="E81" s="102"/>
      <c r="F81" s="103"/>
      <c r="G81" s="87"/>
      <c r="H81" s="140"/>
    </row>
    <row r="82" spans="1:8" s="136" customFormat="1" ht="15">
      <c r="A82" s="6" t="s">
        <v>28</v>
      </c>
      <c r="B82" s="7" t="s">
        <v>41</v>
      </c>
      <c r="C82" s="26"/>
      <c r="D82" s="27"/>
      <c r="E82" s="27"/>
      <c r="F82" s="33"/>
      <c r="G82" s="44"/>
      <c r="H82" s="135"/>
    </row>
    <row r="83" spans="1:8" s="136" customFormat="1" ht="15">
      <c r="A83" s="18"/>
      <c r="B83" s="19"/>
      <c r="C83" s="20"/>
      <c r="D83" s="21"/>
      <c r="E83" s="21"/>
      <c r="F83" s="35"/>
      <c r="G83" s="43"/>
      <c r="H83" s="135"/>
    </row>
    <row r="84" spans="1:8" s="141" customFormat="1" ht="231" customHeight="1">
      <c r="A84" s="18">
        <v>1</v>
      </c>
      <c r="B84" s="28" t="s">
        <v>89</v>
      </c>
      <c r="C84" s="101"/>
      <c r="D84" s="102"/>
      <c r="E84" s="102"/>
      <c r="F84" s="103"/>
      <c r="G84" s="87"/>
      <c r="H84" s="145"/>
    </row>
    <row r="85" spans="1:8" s="141" customFormat="1" ht="45">
      <c r="A85" s="98"/>
      <c r="B85" s="28" t="s">
        <v>90</v>
      </c>
      <c r="C85" s="101"/>
      <c r="D85" s="102"/>
      <c r="E85" s="102"/>
      <c r="F85" s="103"/>
      <c r="G85" s="87"/>
      <c r="H85" s="140"/>
    </row>
    <row r="86" spans="1:8" s="141" customFormat="1" ht="15">
      <c r="A86" s="98"/>
      <c r="B86" s="100"/>
      <c r="C86" s="107"/>
      <c r="D86" s="83"/>
      <c r="E86" s="83"/>
      <c r="F86" s="84"/>
      <c r="G86" s="85"/>
      <c r="H86" s="140"/>
    </row>
    <row r="87" spans="1:8" s="141" customFormat="1" ht="90">
      <c r="A87" s="98"/>
      <c r="B87" s="28" t="s">
        <v>91</v>
      </c>
      <c r="C87" s="107"/>
      <c r="D87" s="94"/>
      <c r="E87" s="94"/>
      <c r="F87" s="84"/>
      <c r="G87" s="85"/>
      <c r="H87" s="140"/>
    </row>
    <row r="88" spans="1:8" s="141" customFormat="1" ht="90">
      <c r="A88" s="98"/>
      <c r="B88" s="28" t="s">
        <v>92</v>
      </c>
      <c r="C88" s="107"/>
      <c r="D88" s="94"/>
      <c r="E88" s="94"/>
      <c r="F88" s="84"/>
      <c r="G88" s="85"/>
      <c r="H88" s="140"/>
    </row>
    <row r="89" spans="1:8" s="141" customFormat="1" ht="180">
      <c r="A89" s="98"/>
      <c r="B89" s="28" t="s">
        <v>93</v>
      </c>
      <c r="C89" s="107"/>
      <c r="D89" s="94"/>
      <c r="E89" s="94"/>
      <c r="F89" s="84"/>
      <c r="G89" s="85"/>
      <c r="H89" s="140"/>
    </row>
    <row r="90" spans="1:8" s="141" customFormat="1" ht="30">
      <c r="A90" s="18"/>
      <c r="B90" s="28" t="s">
        <v>94</v>
      </c>
      <c r="C90" s="61"/>
      <c r="D90" s="10"/>
      <c r="E90" s="10"/>
      <c r="F90" s="32"/>
      <c r="G90" s="39"/>
      <c r="H90" s="140"/>
    </row>
    <row r="91" spans="1:8" s="141" customFormat="1" ht="15">
      <c r="A91" s="18"/>
      <c r="B91" s="19"/>
      <c r="C91" s="61" t="s">
        <v>13</v>
      </c>
      <c r="D91" s="3">
        <v>4500</v>
      </c>
      <c r="E91" s="65">
        <f>D91</f>
        <v>4500</v>
      </c>
      <c r="F91" s="32"/>
      <c r="G91" s="39">
        <f>E91*F91</f>
        <v>0</v>
      </c>
      <c r="H91" s="140"/>
    </row>
    <row r="92" spans="1:8" s="141" customFormat="1" ht="15.75" thickBot="1">
      <c r="A92" s="18"/>
      <c r="B92" s="19"/>
      <c r="C92" s="20"/>
      <c r="D92" s="21"/>
      <c r="E92" s="21"/>
      <c r="F92" s="35"/>
      <c r="G92" s="40"/>
      <c r="H92" s="140"/>
    </row>
    <row r="93" spans="1:8" s="141" customFormat="1" ht="30.75" thickBot="1">
      <c r="A93" s="14" t="str">
        <f>A82</f>
        <v>V</v>
      </c>
      <c r="B93" s="15" t="s">
        <v>42</v>
      </c>
      <c r="C93" s="16"/>
      <c r="D93" s="17"/>
      <c r="E93" s="17"/>
      <c r="F93" s="36"/>
      <c r="G93" s="17">
        <f>SUM(G85:G92)</f>
        <v>0</v>
      </c>
      <c r="H93" s="140"/>
    </row>
    <row r="94" spans="1:8" s="141" customFormat="1" ht="15">
      <c r="A94" s="98"/>
      <c r="B94" s="100"/>
      <c r="C94" s="101"/>
      <c r="D94" s="102"/>
      <c r="E94" s="102"/>
      <c r="F94" s="103"/>
      <c r="G94" s="87"/>
      <c r="H94" s="140"/>
    </row>
    <row r="95" spans="1:7" s="141" customFormat="1" ht="15">
      <c r="A95" s="80"/>
      <c r="B95" s="108"/>
      <c r="C95" s="109"/>
      <c r="D95" s="86"/>
      <c r="E95" s="86"/>
      <c r="F95" s="84"/>
      <c r="G95" s="87"/>
    </row>
    <row r="96" spans="1:7" s="141" customFormat="1" ht="15">
      <c r="A96" s="80"/>
      <c r="B96" s="108"/>
      <c r="C96" s="109"/>
      <c r="D96" s="86"/>
      <c r="E96" s="86"/>
      <c r="F96" s="84"/>
      <c r="G96" s="87"/>
    </row>
    <row r="97" spans="1:16" s="136" customFormat="1" ht="15">
      <c r="A97" s="6" t="s">
        <v>29</v>
      </c>
      <c r="B97" s="7" t="s">
        <v>14</v>
      </c>
      <c r="C97" s="26"/>
      <c r="D97" s="27"/>
      <c r="E97" s="27"/>
      <c r="F97" s="9"/>
      <c r="G97" s="27"/>
      <c r="H97" s="146"/>
      <c r="I97" s="147"/>
      <c r="J97" s="147"/>
      <c r="K97" s="147"/>
      <c r="L97" s="147"/>
      <c r="M97" s="147"/>
      <c r="N97" s="147"/>
      <c r="O97" s="147"/>
      <c r="P97" s="147"/>
    </row>
    <row r="98" spans="1:25" s="141" customFormat="1" ht="15">
      <c r="A98" s="98"/>
      <c r="B98" s="100"/>
      <c r="C98" s="101"/>
      <c r="D98" s="102"/>
      <c r="E98" s="102"/>
      <c r="F98" s="84"/>
      <c r="G98" s="87"/>
      <c r="H98" s="148"/>
      <c r="I98" s="149"/>
      <c r="J98" s="149"/>
      <c r="K98" s="149"/>
      <c r="L98" s="149"/>
      <c r="M98" s="149"/>
      <c r="N98" s="149"/>
      <c r="O98" s="149"/>
      <c r="P98" s="149"/>
      <c r="V98" s="149"/>
      <c r="Y98" s="149"/>
    </row>
    <row r="99" spans="1:25" s="136" customFormat="1" ht="105">
      <c r="A99" s="18">
        <v>1</v>
      </c>
      <c r="B99" s="67" t="s">
        <v>82</v>
      </c>
      <c r="C99" s="20"/>
      <c r="D99" s="21"/>
      <c r="E99" s="21"/>
      <c r="F99" s="32"/>
      <c r="G99" s="40"/>
      <c r="H99" s="146"/>
      <c r="I99" s="147"/>
      <c r="J99" s="147"/>
      <c r="K99" s="147"/>
      <c r="L99" s="147"/>
      <c r="M99" s="147"/>
      <c r="N99" s="147"/>
      <c r="O99" s="147"/>
      <c r="P99" s="147"/>
      <c r="V99" s="147"/>
      <c r="Y99" s="147"/>
    </row>
    <row r="100" spans="1:25" s="136" customFormat="1" ht="15">
      <c r="A100" s="18"/>
      <c r="B100" s="19"/>
      <c r="C100" s="2" t="s">
        <v>5</v>
      </c>
      <c r="D100" s="3">
        <v>5.4</v>
      </c>
      <c r="E100" s="65">
        <f>D100*1.05</f>
        <v>5.670000000000001</v>
      </c>
      <c r="F100" s="32"/>
      <c r="G100" s="39">
        <f>E100*F100</f>
        <v>0</v>
      </c>
      <c r="H100" s="146"/>
      <c r="I100" s="147"/>
      <c r="J100" s="147"/>
      <c r="K100" s="147"/>
      <c r="L100" s="147"/>
      <c r="M100" s="147"/>
      <c r="N100" s="147"/>
      <c r="O100" s="147"/>
      <c r="P100" s="147"/>
      <c r="V100" s="147"/>
      <c r="Y100" s="147"/>
    </row>
    <row r="101" spans="1:6" s="139" customFormat="1" ht="111" customHeight="1">
      <c r="A101" s="29">
        <v>2</v>
      </c>
      <c r="B101" s="28" t="s">
        <v>83</v>
      </c>
      <c r="C101" s="2"/>
      <c r="D101" s="116"/>
      <c r="E101" s="32"/>
      <c r="F101" s="39"/>
    </row>
    <row r="102" spans="1:7" s="139" customFormat="1" ht="15.75" thickBot="1">
      <c r="A102" s="66"/>
      <c r="B102" s="1"/>
      <c r="C102" s="2" t="s">
        <v>5</v>
      </c>
      <c r="D102" s="65">
        <v>31</v>
      </c>
      <c r="E102" s="65">
        <f>D102*1.05</f>
        <v>32.550000000000004</v>
      </c>
      <c r="F102" s="39"/>
      <c r="G102" s="39">
        <f>E102*F102</f>
        <v>0</v>
      </c>
    </row>
    <row r="103" spans="1:8" s="136" customFormat="1" ht="15.75" thickBot="1">
      <c r="A103" s="14" t="str">
        <f>A97</f>
        <v>VI</v>
      </c>
      <c r="B103" s="15" t="s">
        <v>15</v>
      </c>
      <c r="C103" s="16"/>
      <c r="D103" s="17"/>
      <c r="E103" s="17"/>
      <c r="F103" s="36"/>
      <c r="G103" s="17">
        <f>SUM(G99:G102)</f>
        <v>0</v>
      </c>
      <c r="H103" s="135"/>
    </row>
    <row r="104" spans="1:25" s="141" customFormat="1" ht="15">
      <c r="A104" s="98"/>
      <c r="B104" s="100"/>
      <c r="C104" s="101"/>
      <c r="D104" s="102"/>
      <c r="E104" s="102"/>
      <c r="F104" s="84"/>
      <c r="G104" s="87"/>
      <c r="H104" s="148"/>
      <c r="I104" s="149"/>
      <c r="J104" s="149"/>
      <c r="K104" s="149"/>
      <c r="L104" s="149"/>
      <c r="M104" s="149"/>
      <c r="N104" s="149"/>
      <c r="O104" s="149"/>
      <c r="P104" s="149"/>
      <c r="V104" s="149"/>
      <c r="Y104" s="149"/>
    </row>
    <row r="105" spans="1:8" s="141" customFormat="1" ht="15">
      <c r="A105" s="98"/>
      <c r="B105" s="100"/>
      <c r="C105" s="101"/>
      <c r="D105" s="102"/>
      <c r="E105" s="102"/>
      <c r="F105" s="103"/>
      <c r="G105" s="87"/>
      <c r="H105" s="140"/>
    </row>
    <row r="106" spans="1:8" s="136" customFormat="1" ht="15">
      <c r="A106" s="31" t="s">
        <v>34</v>
      </c>
      <c r="B106" s="193" t="s">
        <v>35</v>
      </c>
      <c r="C106" s="193"/>
      <c r="D106" s="21"/>
      <c r="E106" s="21"/>
      <c r="F106" s="35"/>
      <c r="G106" s="40"/>
      <c r="H106" s="135"/>
    </row>
    <row r="107" spans="1:8" s="141" customFormat="1" ht="15">
      <c r="A107" s="80"/>
      <c r="B107" s="108"/>
      <c r="C107" s="109"/>
      <c r="D107" s="86"/>
      <c r="E107" s="86"/>
      <c r="F107" s="84"/>
      <c r="G107" s="87"/>
      <c r="H107" s="140"/>
    </row>
    <row r="108" spans="1:8" s="141" customFormat="1" ht="15">
      <c r="A108" s="98"/>
      <c r="B108" s="100"/>
      <c r="C108" s="101"/>
      <c r="D108" s="102"/>
      <c r="E108" s="102"/>
      <c r="F108" s="97"/>
      <c r="G108" s="102"/>
      <c r="H108" s="140"/>
    </row>
    <row r="109" spans="1:8" s="136" customFormat="1" ht="15">
      <c r="A109" s="70" t="s">
        <v>25</v>
      </c>
      <c r="B109" s="71" t="s">
        <v>32</v>
      </c>
      <c r="C109" s="72"/>
      <c r="D109" s="38"/>
      <c r="E109" s="38"/>
      <c r="F109" s="37"/>
      <c r="G109" s="38"/>
      <c r="H109" s="135"/>
    </row>
    <row r="110" ht="15">
      <c r="H110" s="85"/>
    </row>
    <row r="111" spans="1:8" ht="135">
      <c r="A111" s="29">
        <v>1</v>
      </c>
      <c r="B111" s="28" t="s">
        <v>55</v>
      </c>
      <c r="H111" s="85"/>
    </row>
    <row r="112" spans="1:8" s="139" customFormat="1" ht="15">
      <c r="A112" s="29"/>
      <c r="B112" s="1"/>
      <c r="C112" s="2" t="s">
        <v>5</v>
      </c>
      <c r="D112" s="3">
        <v>20</v>
      </c>
      <c r="E112" s="65">
        <f>D112*1.05</f>
        <v>21</v>
      </c>
      <c r="F112" s="32"/>
      <c r="G112" s="39">
        <f>E112*F112</f>
        <v>0</v>
      </c>
      <c r="H112" s="39"/>
    </row>
    <row r="113" spans="1:8" s="141" customFormat="1" ht="15.75" thickBot="1">
      <c r="A113" s="98"/>
      <c r="B113" s="100"/>
      <c r="C113" s="101"/>
      <c r="D113" s="102"/>
      <c r="E113" s="102"/>
      <c r="F113" s="97"/>
      <c r="G113" s="102"/>
      <c r="H113" s="140"/>
    </row>
    <row r="114" spans="1:8" s="136" customFormat="1" ht="15.75" thickBot="1">
      <c r="A114" s="14" t="str">
        <f>A109</f>
        <v>I</v>
      </c>
      <c r="B114" s="48" t="s">
        <v>33</v>
      </c>
      <c r="C114" s="16"/>
      <c r="D114" s="17"/>
      <c r="E114" s="17"/>
      <c r="F114" s="36"/>
      <c r="G114" s="47">
        <f>SUM(G111:G113)</f>
        <v>0</v>
      </c>
      <c r="H114" s="135"/>
    </row>
    <row r="115" spans="1:8" s="141" customFormat="1" ht="15">
      <c r="A115" s="98"/>
      <c r="B115" s="100"/>
      <c r="C115" s="101"/>
      <c r="D115" s="102"/>
      <c r="E115" s="102"/>
      <c r="F115" s="97"/>
      <c r="G115" s="102"/>
      <c r="H115" s="140"/>
    </row>
    <row r="116" spans="1:8" s="136" customFormat="1" ht="15">
      <c r="A116" s="6" t="s">
        <v>26</v>
      </c>
      <c r="B116" s="7" t="s">
        <v>2</v>
      </c>
      <c r="C116" s="26"/>
      <c r="D116" s="27"/>
      <c r="E116" s="27"/>
      <c r="F116" s="9"/>
      <c r="G116" s="27"/>
      <c r="H116" s="135"/>
    </row>
    <row r="117" spans="1:8" s="141" customFormat="1" ht="15">
      <c r="A117" s="98"/>
      <c r="B117" s="100"/>
      <c r="C117" s="101"/>
      <c r="D117" s="102"/>
      <c r="E117" s="102"/>
      <c r="F117" s="84"/>
      <c r="G117" s="87"/>
      <c r="H117" s="140"/>
    </row>
    <row r="118" spans="1:12" s="139" customFormat="1" ht="60">
      <c r="A118" s="29">
        <v>1</v>
      </c>
      <c r="B118" s="28" t="s">
        <v>76</v>
      </c>
      <c r="C118" s="2"/>
      <c r="D118" s="28"/>
      <c r="E118" s="3"/>
      <c r="F118" s="32"/>
      <c r="G118" s="39"/>
      <c r="H118" s="138"/>
      <c r="J118" s="142"/>
      <c r="K118" s="142"/>
      <c r="L118" s="142"/>
    </row>
    <row r="119" spans="1:13" s="139" customFormat="1" ht="15">
      <c r="A119" s="29"/>
      <c r="B119" s="28" t="s">
        <v>84</v>
      </c>
      <c r="C119" s="74" t="s">
        <v>8</v>
      </c>
      <c r="D119" s="75">
        <v>1</v>
      </c>
      <c r="E119" s="75">
        <f>D119</f>
        <v>1</v>
      </c>
      <c r="F119" s="76"/>
      <c r="G119" s="39">
        <f>E119*F119</f>
        <v>0</v>
      </c>
      <c r="H119" s="138"/>
      <c r="L119" s="136"/>
      <c r="M119" s="136"/>
    </row>
    <row r="120" spans="1:13" s="139" customFormat="1" ht="15">
      <c r="A120" s="29"/>
      <c r="B120" s="28" t="s">
        <v>85</v>
      </c>
      <c r="C120" s="74" t="s">
        <v>8</v>
      </c>
      <c r="D120" s="75">
        <v>2</v>
      </c>
      <c r="E120" s="75">
        <f>D120</f>
        <v>2</v>
      </c>
      <c r="F120" s="76"/>
      <c r="G120" s="39">
        <f>E120*F120</f>
        <v>0</v>
      </c>
      <c r="H120" s="138"/>
      <c r="L120" s="136"/>
      <c r="M120" s="136"/>
    </row>
    <row r="121" spans="2:13" ht="15">
      <c r="B121" s="93"/>
      <c r="C121" s="110"/>
      <c r="D121" s="111"/>
      <c r="E121" s="111"/>
      <c r="F121" s="112"/>
      <c r="L121" s="141"/>
      <c r="M121" s="141"/>
    </row>
    <row r="122" spans="1:8" s="141" customFormat="1" ht="15.75" thickBot="1">
      <c r="A122" s="80"/>
      <c r="B122" s="108"/>
      <c r="C122" s="109"/>
      <c r="D122" s="86"/>
      <c r="E122" s="86"/>
      <c r="F122" s="84"/>
      <c r="G122" s="87"/>
      <c r="H122" s="140"/>
    </row>
    <row r="123" spans="1:8" s="136" customFormat="1" ht="15.75" thickBot="1">
      <c r="A123" s="14" t="str">
        <f>A116</f>
        <v>II</v>
      </c>
      <c r="B123" s="15" t="s">
        <v>3</v>
      </c>
      <c r="C123" s="16"/>
      <c r="D123" s="17"/>
      <c r="E123" s="17"/>
      <c r="F123" s="36"/>
      <c r="G123" s="47">
        <f>SUM(G118:G122)</f>
        <v>0</v>
      </c>
      <c r="H123" s="135"/>
    </row>
    <row r="124" spans="1:8" s="141" customFormat="1" ht="15">
      <c r="A124" s="98"/>
      <c r="B124" s="100"/>
      <c r="C124" s="101"/>
      <c r="D124" s="102"/>
      <c r="E124" s="102"/>
      <c r="F124" s="97"/>
      <c r="G124" s="102"/>
      <c r="H124" s="140"/>
    </row>
    <row r="125" spans="1:8" s="136" customFormat="1" ht="15">
      <c r="A125" s="6" t="s">
        <v>22</v>
      </c>
      <c r="B125" s="7" t="s">
        <v>0</v>
      </c>
      <c r="C125" s="26"/>
      <c r="D125" s="27"/>
      <c r="E125" s="27"/>
      <c r="F125" s="9"/>
      <c r="G125" s="27"/>
      <c r="H125" s="135"/>
    </row>
    <row r="126" spans="1:8" s="136" customFormat="1" ht="15">
      <c r="A126" s="18"/>
      <c r="B126" s="19"/>
      <c r="C126" s="20"/>
      <c r="D126" s="21"/>
      <c r="E126" s="21"/>
      <c r="F126" s="32"/>
      <c r="G126" s="40"/>
      <c r="H126" s="135"/>
    </row>
    <row r="127" spans="1:8" s="139" customFormat="1" ht="150">
      <c r="A127" s="29">
        <v>1</v>
      </c>
      <c r="B127" s="28" t="s">
        <v>56</v>
      </c>
      <c r="C127" s="2"/>
      <c r="D127" s="3"/>
      <c r="E127" s="3"/>
      <c r="F127" s="32"/>
      <c r="G127" s="39"/>
      <c r="H127" s="138"/>
    </row>
    <row r="128" spans="1:8" s="139" customFormat="1" ht="15">
      <c r="A128" s="29"/>
      <c r="B128" s="28"/>
      <c r="C128" s="2" t="s">
        <v>5</v>
      </c>
      <c r="D128" s="3">
        <f>D112</f>
        <v>20</v>
      </c>
      <c r="E128" s="65">
        <f>D128*1.05</f>
        <v>21</v>
      </c>
      <c r="F128" s="32"/>
      <c r="G128" s="39">
        <f>E128*F128</f>
        <v>0</v>
      </c>
      <c r="H128" s="138"/>
    </row>
    <row r="129" spans="1:8" s="139" customFormat="1" ht="15">
      <c r="A129" s="29"/>
      <c r="B129" s="28"/>
      <c r="C129" s="2"/>
      <c r="D129" s="3"/>
      <c r="E129" s="3"/>
      <c r="F129" s="32"/>
      <c r="G129" s="39"/>
      <c r="H129" s="138"/>
    </row>
    <row r="130" spans="1:8" s="139" customFormat="1" ht="105">
      <c r="A130" s="29">
        <f>A127+1</f>
        <v>2</v>
      </c>
      <c r="B130" s="28" t="s">
        <v>57</v>
      </c>
      <c r="C130" s="2"/>
      <c r="D130" s="3"/>
      <c r="E130" s="3"/>
      <c r="F130" s="32"/>
      <c r="G130" s="39"/>
      <c r="H130" s="138"/>
    </row>
    <row r="131" spans="1:8" s="139" customFormat="1" ht="15">
      <c r="A131" s="29"/>
      <c r="B131" s="28"/>
      <c r="C131" s="2" t="s">
        <v>5</v>
      </c>
      <c r="D131" s="3">
        <f>D128</f>
        <v>20</v>
      </c>
      <c r="E131" s="65">
        <f>D131*1.05</f>
        <v>21</v>
      </c>
      <c r="F131" s="32"/>
      <c r="G131" s="39">
        <f>E131*F131</f>
        <v>0</v>
      </c>
      <c r="H131" s="138"/>
    </row>
    <row r="132" spans="1:8" s="141" customFormat="1" ht="15.75" thickBot="1">
      <c r="A132" s="98"/>
      <c r="B132" s="108"/>
      <c r="C132" s="109"/>
      <c r="D132" s="86"/>
      <c r="E132" s="86"/>
      <c r="F132" s="84"/>
      <c r="G132" s="87"/>
      <c r="H132" s="140"/>
    </row>
    <row r="133" spans="1:8" s="136" customFormat="1" ht="15.75" thickBot="1">
      <c r="A133" s="14" t="str">
        <f>A125</f>
        <v>III</v>
      </c>
      <c r="B133" s="48" t="s">
        <v>1</v>
      </c>
      <c r="C133" s="16"/>
      <c r="D133" s="17"/>
      <c r="E133" s="17"/>
      <c r="F133" s="36"/>
      <c r="G133" s="47">
        <f>SUM(G127:G132)</f>
        <v>0</v>
      </c>
      <c r="H133" s="135"/>
    </row>
    <row r="134" spans="1:8" s="141" customFormat="1" ht="15">
      <c r="A134" s="98"/>
      <c r="B134" s="108"/>
      <c r="C134" s="109"/>
      <c r="D134" s="86"/>
      <c r="E134" s="86"/>
      <c r="F134" s="83"/>
      <c r="G134" s="86"/>
      <c r="H134" s="140"/>
    </row>
    <row r="135" spans="1:8" s="136" customFormat="1" ht="15">
      <c r="A135" s="6" t="s">
        <v>27</v>
      </c>
      <c r="B135" s="7" t="s">
        <v>16</v>
      </c>
      <c r="C135" s="26"/>
      <c r="D135" s="27"/>
      <c r="E135" s="27"/>
      <c r="F135" s="9"/>
      <c r="G135" s="27"/>
      <c r="H135" s="135"/>
    </row>
    <row r="136" spans="1:8" s="141" customFormat="1" ht="15">
      <c r="A136" s="98"/>
      <c r="B136" s="100"/>
      <c r="C136" s="101"/>
      <c r="D136" s="102"/>
      <c r="E136" s="102"/>
      <c r="F136" s="84"/>
      <c r="G136" s="87"/>
      <c r="H136" s="140"/>
    </row>
    <row r="137" spans="1:8" s="141" customFormat="1" ht="120">
      <c r="A137" s="18">
        <v>1</v>
      </c>
      <c r="B137" s="64" t="s">
        <v>54</v>
      </c>
      <c r="C137" s="101"/>
      <c r="D137" s="102"/>
      <c r="E137" s="102"/>
      <c r="F137" s="84"/>
      <c r="G137" s="87"/>
      <c r="H137" s="140"/>
    </row>
    <row r="138" spans="1:8" s="136" customFormat="1" ht="15">
      <c r="A138" s="18"/>
      <c r="B138" s="19"/>
      <c r="C138" s="11" t="s">
        <v>5</v>
      </c>
      <c r="D138" s="12">
        <v>92</v>
      </c>
      <c r="E138" s="69">
        <f>D138*1.05</f>
        <v>96.60000000000001</v>
      </c>
      <c r="F138" s="32"/>
      <c r="G138" s="39">
        <f>E138*F138</f>
        <v>0</v>
      </c>
      <c r="H138" s="135"/>
    </row>
    <row r="139" spans="1:8" s="141" customFormat="1" ht="15">
      <c r="A139" s="98"/>
      <c r="B139" s="100"/>
      <c r="C139" s="101"/>
      <c r="D139" s="102"/>
      <c r="E139" s="102"/>
      <c r="F139" s="84"/>
      <c r="G139" s="87"/>
      <c r="H139" s="140"/>
    </row>
    <row r="140" spans="1:9" s="141" customFormat="1" ht="120">
      <c r="A140" s="18">
        <f>A137+1</f>
        <v>2</v>
      </c>
      <c r="B140" s="64" t="s">
        <v>53</v>
      </c>
      <c r="C140" s="101"/>
      <c r="D140" s="102"/>
      <c r="E140" s="102"/>
      <c r="F140" s="84"/>
      <c r="H140" s="87"/>
      <c r="I140" s="140"/>
    </row>
    <row r="141" spans="1:8" s="136" customFormat="1" ht="15">
      <c r="A141" s="18"/>
      <c r="B141" s="19"/>
      <c r="C141" s="11" t="s">
        <v>5</v>
      </c>
      <c r="D141" s="12">
        <v>12</v>
      </c>
      <c r="E141" s="69">
        <f>D141*1.05</f>
        <v>12.600000000000001</v>
      </c>
      <c r="F141" s="32"/>
      <c r="G141" s="39">
        <f>E141*F141</f>
        <v>0</v>
      </c>
      <c r="H141" s="135"/>
    </row>
    <row r="142" spans="1:8" s="141" customFormat="1" ht="15.75" thickBot="1">
      <c r="A142" s="80"/>
      <c r="B142" s="108"/>
      <c r="C142" s="109"/>
      <c r="D142" s="86"/>
      <c r="E142" s="86"/>
      <c r="F142" s="84"/>
      <c r="G142" s="87"/>
      <c r="H142" s="140"/>
    </row>
    <row r="143" spans="1:8" s="136" customFormat="1" ht="15.75" thickBot="1">
      <c r="A143" s="14" t="str">
        <f>A135</f>
        <v>IV</v>
      </c>
      <c r="B143" s="15" t="s">
        <v>17</v>
      </c>
      <c r="C143" s="16"/>
      <c r="D143" s="17"/>
      <c r="E143" s="17"/>
      <c r="F143" s="36"/>
      <c r="G143" s="47">
        <f>SUM(G137:G142)</f>
        <v>0</v>
      </c>
      <c r="H143" s="135"/>
    </row>
    <row r="144" spans="1:8" s="136" customFormat="1" ht="15">
      <c r="A144" s="18"/>
      <c r="B144" s="19"/>
      <c r="C144" s="20"/>
      <c r="D144" s="21"/>
      <c r="E144" s="21"/>
      <c r="F144" s="12"/>
      <c r="G144" s="59"/>
      <c r="H144" s="135"/>
    </row>
    <row r="145" spans="1:8" s="136" customFormat="1" ht="15">
      <c r="A145" s="70" t="s">
        <v>28</v>
      </c>
      <c r="B145" s="71" t="s">
        <v>18</v>
      </c>
      <c r="C145" s="72"/>
      <c r="D145" s="38"/>
      <c r="E145" s="38"/>
      <c r="F145" s="37"/>
      <c r="G145" s="38"/>
      <c r="H145" s="135"/>
    </row>
    <row r="146" ht="15">
      <c r="H146" s="85"/>
    </row>
    <row r="147" spans="1:8" ht="105">
      <c r="A147" s="29">
        <v>1</v>
      </c>
      <c r="B147" s="28" t="s">
        <v>96</v>
      </c>
      <c r="H147" s="85"/>
    </row>
    <row r="148" spans="1:8" s="139" customFormat="1" ht="15">
      <c r="A148" s="29"/>
      <c r="B148" s="1"/>
      <c r="C148" s="2" t="s">
        <v>5</v>
      </c>
      <c r="D148" s="3">
        <v>5.67</v>
      </c>
      <c r="E148" s="65">
        <f>D148*1.05</f>
        <v>5.9535</v>
      </c>
      <c r="F148" s="32"/>
      <c r="G148" s="39">
        <f>E148*F148</f>
        <v>0</v>
      </c>
      <c r="H148" s="39"/>
    </row>
    <row r="149" spans="1:8" s="141" customFormat="1" ht="15.75" thickBot="1">
      <c r="A149" s="98"/>
      <c r="B149" s="100"/>
      <c r="C149" s="101"/>
      <c r="D149" s="102"/>
      <c r="E149" s="102"/>
      <c r="F149" s="97"/>
      <c r="G149" s="102"/>
      <c r="H149" s="140"/>
    </row>
    <row r="150" spans="1:8" s="136" customFormat="1" ht="15.75" thickBot="1">
      <c r="A150" s="14" t="str">
        <f>A145</f>
        <v>V</v>
      </c>
      <c r="B150" s="48" t="s">
        <v>19</v>
      </c>
      <c r="C150" s="16"/>
      <c r="D150" s="17"/>
      <c r="E150" s="17"/>
      <c r="F150" s="36"/>
      <c r="G150" s="47">
        <f>SUM(G147:G149)</f>
        <v>0</v>
      </c>
      <c r="H150" s="135"/>
    </row>
    <row r="151" spans="1:8" s="136" customFormat="1" ht="15">
      <c r="A151" s="18"/>
      <c r="B151" s="19"/>
      <c r="C151" s="20"/>
      <c r="D151" s="21"/>
      <c r="E151" s="21"/>
      <c r="F151" s="12"/>
      <c r="G151" s="59"/>
      <c r="H151" s="135"/>
    </row>
    <row r="152" spans="1:8" s="136" customFormat="1" ht="15">
      <c r="A152" s="18"/>
      <c r="B152" s="19"/>
      <c r="C152" s="20"/>
      <c r="D152" s="21"/>
      <c r="E152" s="21"/>
      <c r="F152" s="12"/>
      <c r="G152" s="59"/>
      <c r="H152" s="135"/>
    </row>
    <row r="153" spans="1:8" s="62" customFormat="1" ht="16.5">
      <c r="A153" s="183" t="s">
        <v>67</v>
      </c>
      <c r="B153" s="192" t="s">
        <v>63</v>
      </c>
      <c r="C153" s="192"/>
      <c r="D153" s="184"/>
      <c r="E153" s="184"/>
      <c r="F153" s="185"/>
      <c r="G153" s="186"/>
      <c r="H153" s="135"/>
    </row>
    <row r="154" s="62" customFormat="1" ht="15"/>
    <row r="155" spans="1:7" s="62" customFormat="1" ht="15.75">
      <c r="A155" s="29" t="s">
        <v>25</v>
      </c>
      <c r="B155" s="77" t="s">
        <v>68</v>
      </c>
      <c r="C155" s="2"/>
      <c r="D155" s="3"/>
      <c r="E155" s="3"/>
      <c r="F155" s="32"/>
      <c r="G155" s="39"/>
    </row>
    <row r="156" spans="1:7" s="62" customFormat="1" ht="75">
      <c r="A156" s="29"/>
      <c r="B156" s="28" t="s">
        <v>59</v>
      </c>
      <c r="C156" s="2"/>
      <c r="D156" s="3"/>
      <c r="E156" s="3"/>
      <c r="F156" s="32"/>
      <c r="G156" s="39"/>
    </row>
    <row r="157" spans="1:7" s="62" customFormat="1" ht="15.75">
      <c r="A157" s="29"/>
      <c r="B157" s="1" t="s">
        <v>60</v>
      </c>
      <c r="F157" s="32"/>
      <c r="G157" s="39"/>
    </row>
    <row r="158" spans="1:7" s="62" customFormat="1" ht="320.25" customHeight="1">
      <c r="A158" s="29"/>
      <c r="B158" s="28" t="s">
        <v>95</v>
      </c>
      <c r="C158" s="2"/>
      <c r="D158" s="3"/>
      <c r="E158" s="3"/>
      <c r="F158" s="32"/>
      <c r="G158" s="39"/>
    </row>
    <row r="159" spans="1:7" s="62" customFormat="1" ht="195">
      <c r="A159" s="29"/>
      <c r="B159" s="28" t="s">
        <v>70</v>
      </c>
      <c r="C159" s="2"/>
      <c r="D159" s="3"/>
      <c r="E159" s="3"/>
      <c r="F159" s="32"/>
      <c r="G159" s="39"/>
    </row>
    <row r="160" s="62" customFormat="1" ht="240">
      <c r="B160" s="28" t="s">
        <v>71</v>
      </c>
    </row>
    <row r="161" s="62" customFormat="1" ht="90">
      <c r="B161" s="28" t="s">
        <v>61</v>
      </c>
    </row>
    <row r="162" spans="3:7" s="62" customFormat="1" ht="15.75">
      <c r="C162" s="2" t="s">
        <v>58</v>
      </c>
      <c r="D162" s="10">
        <v>1</v>
      </c>
      <c r="E162" s="10">
        <v>1</v>
      </c>
      <c r="G162" s="39">
        <v>0</v>
      </c>
    </row>
    <row r="163" s="62" customFormat="1" ht="15.75" thickBot="1"/>
    <row r="164" spans="1:7" s="62" customFormat="1" ht="15.75" thickBot="1">
      <c r="A164" s="14" t="str">
        <f>A155</f>
        <v>I</v>
      </c>
      <c r="B164" s="15" t="s">
        <v>69</v>
      </c>
      <c r="C164" s="16"/>
      <c r="D164" s="17"/>
      <c r="E164" s="17"/>
      <c r="F164" s="36"/>
      <c r="G164" s="47">
        <f>G162</f>
        <v>0</v>
      </c>
    </row>
    <row r="165" spans="1:8" s="141" customFormat="1" ht="15">
      <c r="A165" s="98"/>
      <c r="B165" s="100"/>
      <c r="C165" s="101"/>
      <c r="D165" s="102"/>
      <c r="E165" s="102"/>
      <c r="F165" s="97"/>
      <c r="G165" s="113"/>
      <c r="H165" s="140"/>
    </row>
    <row r="166" spans="1:8" s="62" customFormat="1" ht="16.5">
      <c r="A166" s="183" t="s">
        <v>146</v>
      </c>
      <c r="B166" s="192" t="s">
        <v>147</v>
      </c>
      <c r="C166" s="192"/>
      <c r="D166" s="184"/>
      <c r="E166" s="184"/>
      <c r="F166" s="185"/>
      <c r="G166" s="186"/>
      <c r="H166" s="135"/>
    </row>
    <row r="167" spans="1:8" s="62" customFormat="1" ht="16.5">
      <c r="A167" s="79"/>
      <c r="B167" s="126"/>
      <c r="C167" s="126"/>
      <c r="D167" s="5"/>
      <c r="E167" s="5"/>
      <c r="F167" s="32"/>
      <c r="G167" s="40"/>
      <c r="H167" s="135"/>
    </row>
    <row r="168" spans="1:6" s="62" customFormat="1" ht="15">
      <c r="A168" s="150" t="s">
        <v>97</v>
      </c>
      <c r="B168" s="164" t="s">
        <v>98</v>
      </c>
      <c r="C168" s="152"/>
      <c r="D168" s="153"/>
      <c r="E168" s="153"/>
      <c r="F168" s="153"/>
    </row>
    <row r="169" spans="1:6" s="62" customFormat="1" ht="15">
      <c r="A169" s="150"/>
      <c r="B169" s="151"/>
      <c r="C169" s="152"/>
      <c r="D169" s="153"/>
      <c r="E169" s="153"/>
      <c r="F169" s="153"/>
    </row>
    <row r="170" spans="1:7" s="62" customFormat="1" ht="15">
      <c r="A170" s="150" t="s">
        <v>99</v>
      </c>
      <c r="B170" s="151" t="s">
        <v>100</v>
      </c>
      <c r="C170" s="152" t="s">
        <v>101</v>
      </c>
      <c r="D170" s="153" t="s">
        <v>102</v>
      </c>
      <c r="E170" s="153" t="s">
        <v>103</v>
      </c>
      <c r="G170" s="153" t="s">
        <v>104</v>
      </c>
    </row>
    <row r="171" spans="1:7" s="62" customFormat="1" ht="15">
      <c r="A171" s="150"/>
      <c r="B171" s="151"/>
      <c r="C171" s="152"/>
      <c r="D171" s="153"/>
      <c r="E171" s="153"/>
      <c r="G171" s="153"/>
    </row>
    <row r="172" spans="1:7" s="62" customFormat="1" ht="45">
      <c r="A172" s="154">
        <v>1</v>
      </c>
      <c r="B172" s="28" t="s">
        <v>105</v>
      </c>
      <c r="C172" s="155" t="s">
        <v>106</v>
      </c>
      <c r="D172" s="156">
        <v>1</v>
      </c>
      <c r="E172" s="156"/>
      <c r="G172" s="156">
        <f>D172*E172</f>
        <v>0</v>
      </c>
    </row>
    <row r="173" spans="2:7" s="62" customFormat="1" ht="15">
      <c r="B173" s="157"/>
      <c r="D173" s="156"/>
      <c r="E173" s="156"/>
      <c r="G173" s="156"/>
    </row>
    <row r="174" spans="1:7" s="62" customFormat="1" ht="15">
      <c r="A174" s="158" t="s">
        <v>107</v>
      </c>
      <c r="B174" s="151" t="s">
        <v>108</v>
      </c>
      <c r="C174" s="152" t="s">
        <v>109</v>
      </c>
      <c r="D174" s="153" t="s">
        <v>109</v>
      </c>
      <c r="E174" s="153"/>
      <c r="G174" s="153">
        <f>SUM(G172:G173)</f>
        <v>0</v>
      </c>
    </row>
    <row r="175" spans="2:7" s="62" customFormat="1" ht="15">
      <c r="B175" s="157"/>
      <c r="D175" s="156"/>
      <c r="E175" s="156"/>
      <c r="G175" s="156"/>
    </row>
    <row r="176" spans="2:7" s="62" customFormat="1" ht="15">
      <c r="B176" s="157"/>
      <c r="D176" s="156"/>
      <c r="E176" s="156"/>
      <c r="G176" s="156"/>
    </row>
    <row r="177" spans="2:7" s="62" customFormat="1" ht="15">
      <c r="B177" s="157"/>
      <c r="D177" s="156"/>
      <c r="E177" s="156"/>
      <c r="G177" s="156"/>
    </row>
    <row r="178" spans="1:6" s="139" customFormat="1" ht="15">
      <c r="A178" s="163" t="s">
        <v>110</v>
      </c>
      <c r="B178" s="164" t="s">
        <v>111</v>
      </c>
      <c r="C178" s="165"/>
      <c r="D178" s="40"/>
      <c r="E178" s="39"/>
      <c r="F178" s="39"/>
    </row>
    <row r="179" spans="1:6" s="139" customFormat="1" ht="15">
      <c r="A179" s="163"/>
      <c r="B179" s="164"/>
      <c r="C179" s="165"/>
      <c r="D179" s="40"/>
      <c r="E179" s="39"/>
      <c r="F179" s="39"/>
    </row>
    <row r="180" spans="1:7" s="139" customFormat="1" ht="15">
      <c r="A180" s="163" t="s">
        <v>99</v>
      </c>
      <c r="B180" s="163" t="s">
        <v>100</v>
      </c>
      <c r="C180" s="165" t="s">
        <v>101</v>
      </c>
      <c r="D180" s="40"/>
      <c r="E180" s="40" t="s">
        <v>112</v>
      </c>
      <c r="F180" s="40" t="s">
        <v>103</v>
      </c>
      <c r="G180" s="40" t="s">
        <v>104</v>
      </c>
    </row>
    <row r="181" spans="1:7" s="139" customFormat="1" ht="15">
      <c r="A181" s="163"/>
      <c r="B181" s="163"/>
      <c r="C181" s="165"/>
      <c r="D181" s="40"/>
      <c r="E181" s="40"/>
      <c r="G181" s="40"/>
    </row>
    <row r="182" spans="1:7" s="139" customFormat="1" ht="45">
      <c r="A182" s="166">
        <v>1</v>
      </c>
      <c r="B182" s="28" t="s">
        <v>113</v>
      </c>
      <c r="C182" s="74" t="s">
        <v>8</v>
      </c>
      <c r="D182" s="39"/>
      <c r="E182" s="39" t="s">
        <v>114</v>
      </c>
      <c r="G182" s="39">
        <f>E182*F182</f>
        <v>0</v>
      </c>
    </row>
    <row r="183" spans="1:7" s="139" customFormat="1" ht="15">
      <c r="A183" s="166"/>
      <c r="B183" s="167"/>
      <c r="C183" s="74"/>
      <c r="D183" s="39"/>
      <c r="E183" s="39"/>
      <c r="G183" s="39"/>
    </row>
    <row r="184" spans="1:7" s="139" customFormat="1" ht="30">
      <c r="A184" s="166">
        <v>2</v>
      </c>
      <c r="B184" s="168" t="s">
        <v>115</v>
      </c>
      <c r="C184" s="74" t="s">
        <v>8</v>
      </c>
      <c r="D184" s="39"/>
      <c r="E184" s="39">
        <v>1</v>
      </c>
      <c r="G184" s="39">
        <f>E184*F184</f>
        <v>0</v>
      </c>
    </row>
    <row r="185" spans="1:7" s="139" customFormat="1" ht="15">
      <c r="A185" s="166"/>
      <c r="B185" s="168"/>
      <c r="C185" s="74"/>
      <c r="D185" s="39"/>
      <c r="E185" s="39"/>
      <c r="G185" s="39"/>
    </row>
    <row r="186" spans="1:7" s="139" customFormat="1" ht="45">
      <c r="A186" s="166">
        <v>3</v>
      </c>
      <c r="B186" s="168" t="s">
        <v>116</v>
      </c>
      <c r="C186" s="74" t="s">
        <v>106</v>
      </c>
      <c r="D186" s="39"/>
      <c r="E186" s="39" t="s">
        <v>114</v>
      </c>
      <c r="G186" s="39">
        <f>E186*F186</f>
        <v>0</v>
      </c>
    </row>
    <row r="187" spans="2:7" s="139" customFormat="1" ht="15">
      <c r="B187" s="160"/>
      <c r="D187" s="39"/>
      <c r="E187" s="39"/>
      <c r="G187" s="39"/>
    </row>
    <row r="188" spans="1:7" s="139" customFormat="1" ht="15">
      <c r="A188" s="163" t="s">
        <v>117</v>
      </c>
      <c r="B188" s="164" t="s">
        <v>118</v>
      </c>
      <c r="C188" s="165"/>
      <c r="D188" s="40"/>
      <c r="E188" s="40"/>
      <c r="G188" s="40">
        <f>SUM(G182:G187)</f>
        <v>0</v>
      </c>
    </row>
    <row r="189" spans="1:7" s="139" customFormat="1" ht="15">
      <c r="A189" s="163"/>
      <c r="B189" s="164"/>
      <c r="C189" s="165"/>
      <c r="D189" s="40"/>
      <c r="E189" s="40"/>
      <c r="G189" s="40"/>
    </row>
    <row r="190" spans="1:7" s="139" customFormat="1" ht="15">
      <c r="A190" s="163"/>
      <c r="B190" s="164"/>
      <c r="C190" s="165"/>
      <c r="D190" s="40"/>
      <c r="E190" s="40"/>
      <c r="G190" s="40"/>
    </row>
    <row r="191" spans="2:7" s="139" customFormat="1" ht="15">
      <c r="B191" s="160"/>
      <c r="D191" s="39"/>
      <c r="E191" s="39"/>
      <c r="G191" s="39"/>
    </row>
    <row r="192" spans="1:7" s="139" customFormat="1" ht="15">
      <c r="A192" s="163" t="s">
        <v>119</v>
      </c>
      <c r="B192" s="164" t="s">
        <v>120</v>
      </c>
      <c r="C192" s="74"/>
      <c r="D192" s="39"/>
      <c r="E192" s="39"/>
      <c r="G192" s="39" t="s">
        <v>109</v>
      </c>
    </row>
    <row r="193" spans="2:7" s="139" customFormat="1" ht="15">
      <c r="B193" s="160"/>
      <c r="D193" s="39"/>
      <c r="E193" s="39"/>
      <c r="G193" s="39"/>
    </row>
    <row r="194" spans="1:7" s="139" customFormat="1" ht="15">
      <c r="A194" s="163"/>
      <c r="B194" s="164"/>
      <c r="C194" s="165"/>
      <c r="D194" s="40"/>
      <c r="E194" s="40"/>
      <c r="G194" s="39"/>
    </row>
    <row r="195" spans="1:7" s="139" customFormat="1" ht="30">
      <c r="A195" s="166">
        <v>1</v>
      </c>
      <c r="B195" s="167" t="s">
        <v>121</v>
      </c>
      <c r="C195" s="74" t="s">
        <v>122</v>
      </c>
      <c r="D195" s="39"/>
      <c r="E195" s="39">
        <v>35</v>
      </c>
      <c r="G195" s="39">
        <f>E195*F195</f>
        <v>0</v>
      </c>
    </row>
    <row r="196" spans="1:7" s="139" customFormat="1" ht="15">
      <c r="A196" s="166"/>
      <c r="B196" s="167"/>
      <c r="C196" s="74"/>
      <c r="D196" s="39"/>
      <c r="E196" s="39"/>
      <c r="G196" s="39"/>
    </row>
    <row r="197" spans="1:7" s="139" customFormat="1" ht="60">
      <c r="A197" s="166">
        <v>2</v>
      </c>
      <c r="B197" s="167" t="s">
        <v>123</v>
      </c>
      <c r="C197" s="74" t="s">
        <v>122</v>
      </c>
      <c r="D197" s="39"/>
      <c r="E197" s="39">
        <v>35</v>
      </c>
      <c r="G197" s="39">
        <f>E197*F197</f>
        <v>0</v>
      </c>
    </row>
    <row r="198" spans="1:7" s="139" customFormat="1" ht="15">
      <c r="A198" s="166"/>
      <c r="B198" s="167"/>
      <c r="C198" s="74"/>
      <c r="D198" s="39"/>
      <c r="E198" s="39"/>
      <c r="G198" s="39"/>
    </row>
    <row r="199" spans="1:7" s="139" customFormat="1" ht="75">
      <c r="A199" s="166">
        <v>3</v>
      </c>
      <c r="B199" s="167" t="s">
        <v>124</v>
      </c>
      <c r="C199" s="74" t="s">
        <v>122</v>
      </c>
      <c r="D199" s="39"/>
      <c r="E199" s="39">
        <v>20</v>
      </c>
      <c r="G199" s="39">
        <f>E199*F199</f>
        <v>0</v>
      </c>
    </row>
    <row r="200" spans="1:7" s="139" customFormat="1" ht="15">
      <c r="A200" s="166"/>
      <c r="B200" s="167"/>
      <c r="C200" s="74"/>
      <c r="D200" s="39"/>
      <c r="E200" s="39"/>
      <c r="G200" s="39"/>
    </row>
    <row r="201" spans="1:7" s="139" customFormat="1" ht="30">
      <c r="A201" s="163" t="s">
        <v>125</v>
      </c>
      <c r="B201" s="164" t="s">
        <v>126</v>
      </c>
      <c r="C201" s="74"/>
      <c r="D201" s="39"/>
      <c r="E201" s="39"/>
      <c r="G201" s="40">
        <f>SUM(G195:G200)</f>
        <v>0</v>
      </c>
    </row>
    <row r="202" spans="2:7" s="139" customFormat="1" ht="15">
      <c r="B202" s="160"/>
      <c r="D202" s="39"/>
      <c r="E202" s="39"/>
      <c r="G202" s="39"/>
    </row>
    <row r="203" spans="2:7" s="139" customFormat="1" ht="15">
      <c r="B203" s="160"/>
      <c r="D203" s="39"/>
      <c r="E203" s="39"/>
      <c r="G203" s="39"/>
    </row>
    <row r="204" spans="2:7" s="139" customFormat="1" ht="15">
      <c r="B204" s="160"/>
      <c r="D204" s="39"/>
      <c r="E204" s="39"/>
      <c r="G204" s="39"/>
    </row>
    <row r="205" spans="1:7" s="139" customFormat="1" ht="15">
      <c r="A205" s="163" t="s">
        <v>127</v>
      </c>
      <c r="B205" s="164" t="s">
        <v>128</v>
      </c>
      <c r="C205" s="165"/>
      <c r="D205" s="40"/>
      <c r="E205" s="40"/>
      <c r="G205" s="39"/>
    </row>
    <row r="206" spans="1:7" s="139" customFormat="1" ht="15">
      <c r="A206" s="169"/>
      <c r="B206" s="167"/>
      <c r="D206" s="39"/>
      <c r="E206" s="39"/>
      <c r="G206" s="39"/>
    </row>
    <row r="207" spans="1:7" s="139" customFormat="1" ht="15">
      <c r="A207" s="163" t="s">
        <v>99</v>
      </c>
      <c r="B207" s="164" t="s">
        <v>100</v>
      </c>
      <c r="C207" s="165" t="s">
        <v>101</v>
      </c>
      <c r="D207" s="40"/>
      <c r="E207" s="40" t="s">
        <v>102</v>
      </c>
      <c r="G207" s="40" t="s">
        <v>104</v>
      </c>
    </row>
    <row r="208" spans="1:7" s="139" customFormat="1" ht="15">
      <c r="A208" s="163"/>
      <c r="B208" s="164"/>
      <c r="C208" s="165"/>
      <c r="D208" s="40"/>
      <c r="E208" s="40"/>
      <c r="G208" s="40"/>
    </row>
    <row r="209" spans="1:7" s="139" customFormat="1" ht="120">
      <c r="A209" s="166">
        <v>1</v>
      </c>
      <c r="B209" s="167" t="s">
        <v>129</v>
      </c>
      <c r="C209" s="74" t="s">
        <v>122</v>
      </c>
      <c r="D209" s="39"/>
      <c r="E209" s="39">
        <v>15</v>
      </c>
      <c r="G209" s="39">
        <f>E209*F209</f>
        <v>0</v>
      </c>
    </row>
    <row r="210" spans="1:7" s="139" customFormat="1" ht="15">
      <c r="A210" s="166"/>
      <c r="B210" s="167"/>
      <c r="C210" s="74"/>
      <c r="D210" s="39"/>
      <c r="E210" s="39"/>
      <c r="G210" s="39"/>
    </row>
    <row r="211" spans="1:7" s="139" customFormat="1" ht="105">
      <c r="A211" s="166">
        <v>2</v>
      </c>
      <c r="B211" s="167" t="s">
        <v>130</v>
      </c>
      <c r="C211" s="74" t="s">
        <v>122</v>
      </c>
      <c r="D211" s="39"/>
      <c r="E211" s="39">
        <v>50</v>
      </c>
      <c r="G211" s="39">
        <f>E211*F211</f>
        <v>0</v>
      </c>
    </row>
    <row r="212" spans="1:7" s="139" customFormat="1" ht="15">
      <c r="A212" s="166"/>
      <c r="B212" s="167"/>
      <c r="C212" s="74"/>
      <c r="D212" s="39"/>
      <c r="E212" s="39"/>
      <c r="G212" s="39"/>
    </row>
    <row r="213" spans="1:7" s="139" customFormat="1" ht="30">
      <c r="A213" s="166">
        <v>3</v>
      </c>
      <c r="B213" s="167" t="s">
        <v>131</v>
      </c>
      <c r="C213" s="74" t="s">
        <v>8</v>
      </c>
      <c r="D213" s="39"/>
      <c r="E213" s="39">
        <v>2</v>
      </c>
      <c r="G213" s="39">
        <f>E213*F213</f>
        <v>0</v>
      </c>
    </row>
    <row r="214" spans="1:7" s="139" customFormat="1" ht="15">
      <c r="A214" s="166"/>
      <c r="B214" s="167"/>
      <c r="C214" s="74"/>
      <c r="D214" s="39"/>
      <c r="E214" s="39"/>
      <c r="G214" s="39"/>
    </row>
    <row r="215" spans="1:7" s="139" customFormat="1" ht="60">
      <c r="A215" s="166">
        <v>4</v>
      </c>
      <c r="B215" s="167" t="s">
        <v>132</v>
      </c>
      <c r="C215" s="74" t="s">
        <v>106</v>
      </c>
      <c r="D215" s="39"/>
      <c r="E215" s="39">
        <v>1</v>
      </c>
      <c r="G215" s="39">
        <f>E215*F215</f>
        <v>0</v>
      </c>
    </row>
    <row r="216" spans="1:7" s="139" customFormat="1" ht="15">
      <c r="A216" s="166"/>
      <c r="B216" s="167"/>
      <c r="C216" s="74"/>
      <c r="D216" s="39"/>
      <c r="E216" s="39"/>
      <c r="G216" s="39"/>
    </row>
    <row r="217" spans="1:7" s="139" customFormat="1" ht="15">
      <c r="A217" s="163" t="s">
        <v>133</v>
      </c>
      <c r="B217" s="164" t="s">
        <v>134</v>
      </c>
      <c r="C217" s="165"/>
      <c r="D217" s="40"/>
      <c r="E217" s="40"/>
      <c r="G217" s="40">
        <f>SUM(G209:G216)</f>
        <v>0</v>
      </c>
    </row>
    <row r="218" spans="2:7" s="139" customFormat="1" ht="15">
      <c r="B218" s="160"/>
      <c r="D218" s="39"/>
      <c r="E218" s="39"/>
      <c r="G218" s="39"/>
    </row>
    <row r="219" spans="2:7" s="139" customFormat="1" ht="15">
      <c r="B219" s="160"/>
      <c r="D219" s="39"/>
      <c r="E219" s="39"/>
      <c r="G219" s="39"/>
    </row>
    <row r="220" spans="2:7" s="139" customFormat="1" ht="15">
      <c r="B220" s="160"/>
      <c r="D220" s="39"/>
      <c r="E220" s="39"/>
      <c r="G220" s="39"/>
    </row>
    <row r="221" spans="1:7" s="139" customFormat="1" ht="30">
      <c r="A221" s="163" t="s">
        <v>135</v>
      </c>
      <c r="B221" s="164" t="s">
        <v>136</v>
      </c>
      <c r="C221" s="165"/>
      <c r="D221" s="40"/>
      <c r="E221" s="40"/>
      <c r="G221" s="39"/>
    </row>
    <row r="222" spans="1:7" s="139" customFormat="1" ht="15">
      <c r="A222" s="169"/>
      <c r="B222" s="160"/>
      <c r="D222" s="39"/>
      <c r="E222" s="39"/>
      <c r="G222" s="39"/>
    </row>
    <row r="223" spans="1:7" s="139" customFormat="1" ht="15">
      <c r="A223" s="163" t="s">
        <v>99</v>
      </c>
      <c r="B223" s="164" t="s">
        <v>100</v>
      </c>
      <c r="C223" s="165" t="s">
        <v>101</v>
      </c>
      <c r="D223" s="40"/>
      <c r="E223" s="40" t="s">
        <v>102</v>
      </c>
      <c r="G223" s="40" t="s">
        <v>104</v>
      </c>
    </row>
    <row r="224" spans="1:7" s="139" customFormat="1" ht="15">
      <c r="A224" s="163"/>
      <c r="B224" s="164"/>
      <c r="C224" s="165"/>
      <c r="D224" s="40"/>
      <c r="E224" s="40"/>
      <c r="G224" s="40"/>
    </row>
    <row r="225" spans="1:7" s="139" customFormat="1" ht="30">
      <c r="A225" s="166">
        <v>1</v>
      </c>
      <c r="B225" s="167" t="s">
        <v>137</v>
      </c>
      <c r="C225" s="74" t="s">
        <v>106</v>
      </c>
      <c r="D225" s="39"/>
      <c r="E225" s="39" t="s">
        <v>114</v>
      </c>
      <c r="G225" s="39">
        <f>E225*F225</f>
        <v>0</v>
      </c>
    </row>
    <row r="226" spans="1:7" s="139" customFormat="1" ht="15">
      <c r="A226" s="166"/>
      <c r="B226" s="167"/>
      <c r="C226" s="74"/>
      <c r="D226" s="39"/>
      <c r="E226" s="39"/>
      <c r="G226" s="39"/>
    </row>
    <row r="227" spans="1:7" s="139" customFormat="1" ht="30">
      <c r="A227" s="166">
        <v>2</v>
      </c>
      <c r="B227" s="167" t="s">
        <v>138</v>
      </c>
      <c r="C227" s="74" t="s">
        <v>106</v>
      </c>
      <c r="D227" s="39"/>
      <c r="E227" s="39" t="s">
        <v>114</v>
      </c>
      <c r="G227" s="39">
        <f>E227*F227</f>
        <v>0</v>
      </c>
    </row>
    <row r="228" spans="1:7" s="139" customFormat="1" ht="15">
      <c r="A228" s="166"/>
      <c r="B228" s="167"/>
      <c r="C228" s="74"/>
      <c r="D228" s="39"/>
      <c r="E228" s="39"/>
      <c r="G228" s="39"/>
    </row>
    <row r="229" spans="1:7" s="139" customFormat="1" ht="30">
      <c r="A229" s="166">
        <v>3</v>
      </c>
      <c r="B229" s="167" t="s">
        <v>139</v>
      </c>
      <c r="C229" s="74" t="s">
        <v>106</v>
      </c>
      <c r="D229" s="39"/>
      <c r="E229" s="39" t="s">
        <v>114</v>
      </c>
      <c r="G229" s="39">
        <f>E229*F229</f>
        <v>0</v>
      </c>
    </row>
    <row r="230" spans="1:7" s="139" customFormat="1" ht="15">
      <c r="A230" s="166"/>
      <c r="B230" s="167"/>
      <c r="C230" s="74"/>
      <c r="D230" s="39"/>
      <c r="E230" s="39"/>
      <c r="G230" s="39"/>
    </row>
    <row r="231" spans="1:7" s="139" customFormat="1" ht="30">
      <c r="A231" s="166">
        <v>4</v>
      </c>
      <c r="B231" s="167" t="s">
        <v>140</v>
      </c>
      <c r="C231" s="74" t="s">
        <v>106</v>
      </c>
      <c r="D231" s="39"/>
      <c r="E231" s="39" t="s">
        <v>114</v>
      </c>
      <c r="G231" s="39">
        <f>E231*F231</f>
        <v>0</v>
      </c>
    </row>
    <row r="232" spans="1:7" s="139" customFormat="1" ht="15">
      <c r="A232" s="166"/>
      <c r="B232" s="167"/>
      <c r="C232" s="74"/>
      <c r="D232" s="39"/>
      <c r="E232" s="39"/>
      <c r="G232" s="39"/>
    </row>
    <row r="233" spans="1:7" s="139" customFormat="1" ht="30">
      <c r="A233" s="166">
        <v>5</v>
      </c>
      <c r="B233" s="167" t="s">
        <v>141</v>
      </c>
      <c r="C233" s="74" t="s">
        <v>106</v>
      </c>
      <c r="D233" s="39"/>
      <c r="E233" s="39" t="s">
        <v>114</v>
      </c>
      <c r="G233" s="39">
        <f>E233*F233</f>
        <v>0</v>
      </c>
    </row>
    <row r="234" spans="1:7" s="139" customFormat="1" ht="15">
      <c r="A234" s="166"/>
      <c r="B234" s="167"/>
      <c r="C234" s="74"/>
      <c r="D234" s="39"/>
      <c r="E234" s="39"/>
      <c r="G234" s="39"/>
    </row>
    <row r="235" spans="1:7" s="139" customFormat="1" ht="27.75" customHeight="1">
      <c r="A235" s="166">
        <v>6</v>
      </c>
      <c r="B235" s="167" t="s">
        <v>142</v>
      </c>
      <c r="C235" s="74" t="s">
        <v>106</v>
      </c>
      <c r="D235" s="39"/>
      <c r="E235" s="39" t="s">
        <v>114</v>
      </c>
      <c r="G235" s="39">
        <f>E235*F235</f>
        <v>0</v>
      </c>
    </row>
    <row r="236" spans="1:7" s="139" customFormat="1" ht="12.75" customHeight="1">
      <c r="A236" s="166"/>
      <c r="B236" s="167"/>
      <c r="C236" s="74"/>
      <c r="D236" s="39"/>
      <c r="E236" s="39"/>
      <c r="G236" s="39"/>
    </row>
    <row r="237" spans="1:7" s="139" customFormat="1" ht="30">
      <c r="A237" s="166">
        <v>7</v>
      </c>
      <c r="B237" s="167" t="s">
        <v>143</v>
      </c>
      <c r="C237" s="74" t="s">
        <v>106</v>
      </c>
      <c r="D237" s="39"/>
      <c r="E237" s="39" t="s">
        <v>114</v>
      </c>
      <c r="G237" s="39">
        <f>E237*F237</f>
        <v>0</v>
      </c>
    </row>
    <row r="238" spans="1:7" s="139" customFormat="1" ht="15">
      <c r="A238" s="169"/>
      <c r="B238" s="167"/>
      <c r="D238" s="39"/>
      <c r="E238" s="39"/>
      <c r="G238" s="39"/>
    </row>
    <row r="239" spans="1:7" s="139" customFormat="1" ht="30">
      <c r="A239" s="163" t="s">
        <v>144</v>
      </c>
      <c r="B239" s="164" t="s">
        <v>145</v>
      </c>
      <c r="C239" s="165"/>
      <c r="D239" s="40"/>
      <c r="E239" s="39"/>
      <c r="G239" s="40">
        <f>SUM(G225:G238)</f>
        <v>0</v>
      </c>
    </row>
    <row r="240" spans="1:8" s="141" customFormat="1" ht="15">
      <c r="A240" s="98"/>
      <c r="B240" s="100"/>
      <c r="C240" s="101"/>
      <c r="D240" s="102"/>
      <c r="E240" s="102"/>
      <c r="F240" s="97"/>
      <c r="G240" s="113"/>
      <c r="H240" s="140"/>
    </row>
    <row r="241" spans="1:8" s="141" customFormat="1" ht="15">
      <c r="A241" s="98"/>
      <c r="B241" s="100"/>
      <c r="C241" s="101"/>
      <c r="D241" s="102"/>
      <c r="E241" s="102"/>
      <c r="F241" s="97"/>
      <c r="G241" s="113"/>
      <c r="H241" s="140"/>
    </row>
    <row r="242" spans="1:8" s="141" customFormat="1" ht="15">
      <c r="A242" s="98"/>
      <c r="B242" s="100"/>
      <c r="C242" s="101"/>
      <c r="D242" s="102"/>
      <c r="E242" s="102"/>
      <c r="F242" s="97"/>
      <c r="G242" s="113"/>
      <c r="H242" s="140"/>
    </row>
    <row r="243" spans="1:8" s="141" customFormat="1" ht="15">
      <c r="A243" s="98"/>
      <c r="B243" s="100"/>
      <c r="C243" s="101"/>
      <c r="D243" s="102"/>
      <c r="E243" s="102"/>
      <c r="F243" s="97"/>
      <c r="G243" s="113"/>
      <c r="H243" s="140"/>
    </row>
    <row r="244" spans="1:8" s="141" customFormat="1" ht="15">
      <c r="A244" s="98"/>
      <c r="B244" s="100"/>
      <c r="C244" s="101"/>
      <c r="D244" s="102"/>
      <c r="E244" s="102"/>
      <c r="F244" s="97"/>
      <c r="G244" s="113"/>
      <c r="H244" s="140"/>
    </row>
    <row r="245" spans="1:8" s="136" customFormat="1" ht="15">
      <c r="A245" s="18"/>
      <c r="B245" s="19" t="s">
        <v>62</v>
      </c>
      <c r="C245" s="20"/>
      <c r="D245" s="21"/>
      <c r="E245" s="21"/>
      <c r="F245" s="12"/>
      <c r="G245" s="59"/>
      <c r="H245" s="135"/>
    </row>
    <row r="246" spans="1:8" s="136" customFormat="1" ht="15">
      <c r="A246" s="18"/>
      <c r="B246" s="19"/>
      <c r="C246" s="20"/>
      <c r="D246" s="21"/>
      <c r="E246" s="21"/>
      <c r="F246" s="12"/>
      <c r="G246" s="59"/>
      <c r="H246" s="135"/>
    </row>
    <row r="247" spans="1:8" s="139" customFormat="1" ht="14.25" customHeight="1">
      <c r="A247" s="187" t="s">
        <v>64</v>
      </c>
      <c r="B247" s="187"/>
      <c r="C247" s="187"/>
      <c r="D247" s="187"/>
      <c r="E247" s="187"/>
      <c r="F247" s="187"/>
      <c r="G247" s="39"/>
      <c r="H247" s="138"/>
    </row>
    <row r="248" spans="1:8" s="139" customFormat="1" ht="14.25" customHeight="1">
      <c r="A248" s="187"/>
      <c r="B248" s="187"/>
      <c r="C248" s="187"/>
      <c r="D248" s="187"/>
      <c r="E248" s="187"/>
      <c r="F248" s="187"/>
      <c r="G248" s="39"/>
      <c r="H248" s="138"/>
    </row>
    <row r="249" spans="1:8" s="139" customFormat="1" ht="14.25" customHeight="1">
      <c r="A249" s="29" t="str">
        <f>A8</f>
        <v>A.</v>
      </c>
      <c r="B249" s="1" t="str">
        <f>B5</f>
        <v>GRAĐEVINSKI I OBRTNIČKI RADOVI</v>
      </c>
      <c r="C249" s="30"/>
      <c r="D249" s="30"/>
      <c r="E249" s="30"/>
      <c r="F249" s="30"/>
      <c r="G249" s="39"/>
      <c r="H249" s="138"/>
    </row>
    <row r="250" spans="1:10" s="139" customFormat="1" ht="15">
      <c r="A250" s="29" t="str">
        <f>A27</f>
        <v>I</v>
      </c>
      <c r="B250" s="1" t="str">
        <f>B27</f>
        <v>UKUPNO PRIPREMNI RADOVI</v>
      </c>
      <c r="C250" s="2"/>
      <c r="D250" s="3"/>
      <c r="E250" s="3"/>
      <c r="F250" s="32"/>
      <c r="G250" s="45">
        <f>G27</f>
        <v>0</v>
      </c>
      <c r="H250" s="159"/>
      <c r="I250" s="160"/>
      <c r="J250" s="161"/>
    </row>
    <row r="251" spans="1:10" s="139" customFormat="1" ht="16.5" customHeight="1">
      <c r="A251" s="29" t="str">
        <f>A41</f>
        <v>II</v>
      </c>
      <c r="B251" s="1" t="str">
        <f>B41</f>
        <v>UKUPNO DEMONTAŽE I RUŠENJA</v>
      </c>
      <c r="C251" s="2"/>
      <c r="D251" s="3"/>
      <c r="E251" s="3"/>
      <c r="F251" s="32"/>
      <c r="G251" s="45">
        <f>G41</f>
        <v>0</v>
      </c>
      <c r="H251" s="159"/>
      <c r="I251" s="160"/>
      <c r="J251" s="161"/>
    </row>
    <row r="252" spans="1:10" s="139" customFormat="1" ht="15">
      <c r="A252" s="29" t="str">
        <f>A57</f>
        <v>III</v>
      </c>
      <c r="B252" s="1" t="str">
        <f>B57</f>
        <v>UKUPNO ZEMLJANI RADOVI</v>
      </c>
      <c r="C252" s="188"/>
      <c r="D252" s="188"/>
      <c r="E252" s="3"/>
      <c r="F252" s="32"/>
      <c r="G252" s="45">
        <f>G57</f>
        <v>0</v>
      </c>
      <c r="H252" s="159"/>
      <c r="I252" s="160"/>
      <c r="J252" s="161"/>
    </row>
    <row r="253" spans="1:10" s="139" customFormat="1" ht="15">
      <c r="A253" s="29" t="str">
        <f>A80</f>
        <v>IV</v>
      </c>
      <c r="B253" s="1" t="str">
        <f>B80</f>
        <v>UKUPNO AB RADOVI</v>
      </c>
      <c r="C253" s="188"/>
      <c r="D253" s="188"/>
      <c r="E253" s="3"/>
      <c r="F253" s="32"/>
      <c r="G253" s="45">
        <f>G80</f>
        <v>0</v>
      </c>
      <c r="H253" s="159"/>
      <c r="I253" s="160"/>
      <c r="J253" s="161"/>
    </row>
    <row r="254" spans="1:10" s="139" customFormat="1" ht="30">
      <c r="A254" s="29" t="str">
        <f>A93</f>
        <v>V</v>
      </c>
      <c r="B254" s="1" t="str">
        <f>B93</f>
        <v>UKUPNO ČELIČNA KONSTRUKCIJA</v>
      </c>
      <c r="C254" s="2"/>
      <c r="D254" s="2"/>
      <c r="E254" s="3"/>
      <c r="F254" s="32"/>
      <c r="G254" s="45">
        <f>G93</f>
        <v>0</v>
      </c>
      <c r="H254" s="159"/>
      <c r="I254" s="160"/>
      <c r="J254" s="161"/>
    </row>
    <row r="255" spans="1:10" s="139" customFormat="1" ht="15">
      <c r="A255" s="29" t="str">
        <f>A97</f>
        <v>VI</v>
      </c>
      <c r="B255" s="1" t="str">
        <f>B103</f>
        <v>UKUPNO IZOLATERSKI RADOVI</v>
      </c>
      <c r="C255" s="2"/>
      <c r="D255" s="2"/>
      <c r="E255" s="3"/>
      <c r="F255" s="32"/>
      <c r="G255" s="45">
        <f>G103</f>
        <v>0</v>
      </c>
      <c r="H255" s="159"/>
      <c r="I255" s="160"/>
      <c r="J255" s="161"/>
    </row>
    <row r="256" spans="1:10" s="139" customFormat="1" ht="15">
      <c r="A256" s="29"/>
      <c r="B256" s="1"/>
      <c r="C256" s="2"/>
      <c r="D256" s="2"/>
      <c r="E256" s="3"/>
      <c r="F256" s="32"/>
      <c r="G256" s="45"/>
      <c r="H256" s="159"/>
      <c r="I256" s="160"/>
      <c r="J256" s="161"/>
    </row>
    <row r="257" spans="1:10" s="139" customFormat="1" ht="15" customHeight="1">
      <c r="A257" s="29" t="str">
        <f>A106</f>
        <v>B.</v>
      </c>
      <c r="B257" s="1" t="str">
        <f>B106</f>
        <v>OBRTNIČKI RADOVI</v>
      </c>
      <c r="C257" s="2"/>
      <c r="D257" s="2"/>
      <c r="E257" s="3"/>
      <c r="F257" s="32"/>
      <c r="G257" s="45"/>
      <c r="H257" s="159"/>
      <c r="I257" s="160"/>
      <c r="J257" s="161"/>
    </row>
    <row r="258" spans="1:10" s="139" customFormat="1" ht="15">
      <c r="A258" s="29" t="str">
        <f>A114</f>
        <v>I</v>
      </c>
      <c r="B258" s="73" t="str">
        <f>B114</f>
        <v>UKUPNO ZAVRŠNI ZIDARSKI RADOVI</v>
      </c>
      <c r="C258" s="2"/>
      <c r="D258" s="2"/>
      <c r="E258" s="3"/>
      <c r="F258" s="32"/>
      <c r="G258" s="45">
        <f>G114</f>
        <v>0</v>
      </c>
      <c r="H258" s="138"/>
      <c r="J258" s="161"/>
    </row>
    <row r="259" spans="1:10" s="139" customFormat="1" ht="15">
      <c r="A259" s="29" t="str">
        <f>A123</f>
        <v>II</v>
      </c>
      <c r="B259" s="1" t="str">
        <f>B123</f>
        <v>UKUPNO BRAVARSKI RADOVI</v>
      </c>
      <c r="C259" s="2"/>
      <c r="D259" s="2"/>
      <c r="E259" s="3"/>
      <c r="F259" s="32"/>
      <c r="G259" s="45">
        <f>G123</f>
        <v>0</v>
      </c>
      <c r="H259" s="138"/>
      <c r="J259" s="161"/>
    </row>
    <row r="260" spans="1:10" s="139" customFormat="1" ht="15" customHeight="1">
      <c r="A260" s="29" t="str">
        <f>A133</f>
        <v>III</v>
      </c>
      <c r="B260" s="1" t="str">
        <f>B133</f>
        <v>UKUPNO SOBOSLIKARSKI RADOVI</v>
      </c>
      <c r="C260" s="2"/>
      <c r="D260" s="2"/>
      <c r="E260" s="3"/>
      <c r="F260" s="32"/>
      <c r="G260" s="45">
        <f>G133</f>
        <v>0</v>
      </c>
      <c r="H260" s="159"/>
      <c r="I260" s="160"/>
      <c r="J260" s="161"/>
    </row>
    <row r="261" spans="1:10" s="139" customFormat="1" ht="15">
      <c r="A261" s="18" t="str">
        <f>A143</f>
        <v>IV</v>
      </c>
      <c r="B261" s="13" t="str">
        <f>B143</f>
        <v>UKUPNO LIMARSKI RADOVI</v>
      </c>
      <c r="C261" s="11"/>
      <c r="D261" s="11"/>
      <c r="E261" s="12"/>
      <c r="F261" s="35"/>
      <c r="G261" s="58">
        <f>G143</f>
        <v>0</v>
      </c>
      <c r="H261" s="159"/>
      <c r="I261" s="160"/>
      <c r="J261" s="161"/>
    </row>
    <row r="262" spans="1:10" s="139" customFormat="1" ht="30">
      <c r="A262" s="18" t="s">
        <v>28</v>
      </c>
      <c r="B262" s="13" t="s">
        <v>19</v>
      </c>
      <c r="C262" s="11"/>
      <c r="D262" s="11"/>
      <c r="E262" s="12"/>
      <c r="F262" s="35"/>
      <c r="G262" s="58">
        <f>G150</f>
        <v>0</v>
      </c>
      <c r="H262" s="159"/>
      <c r="I262" s="160"/>
      <c r="J262" s="161"/>
    </row>
    <row r="263" spans="1:10" s="139" customFormat="1" ht="15">
      <c r="A263" s="170"/>
      <c r="B263" s="171"/>
      <c r="C263" s="172"/>
      <c r="D263" s="172"/>
      <c r="E263" s="173"/>
      <c r="F263" s="174"/>
      <c r="G263" s="175"/>
      <c r="H263" s="159"/>
      <c r="I263" s="160"/>
      <c r="J263" s="161"/>
    </row>
    <row r="264" spans="1:10" s="136" customFormat="1" ht="15">
      <c r="A264" s="18"/>
      <c r="B264" s="189" t="s">
        <v>39</v>
      </c>
      <c r="C264" s="189"/>
      <c r="D264" s="3"/>
      <c r="E264" s="3"/>
      <c r="F264" s="32"/>
      <c r="G264" s="40">
        <f>SUM(G249:G262)</f>
        <v>0</v>
      </c>
      <c r="H264" s="138"/>
      <c r="I264" s="139"/>
      <c r="J264" s="161"/>
    </row>
    <row r="265" spans="1:10" s="141" customFormat="1" ht="15">
      <c r="A265" s="98"/>
      <c r="B265" s="114"/>
      <c r="C265" s="114"/>
      <c r="D265" s="83"/>
      <c r="E265" s="83"/>
      <c r="F265" s="84"/>
      <c r="G265" s="87"/>
      <c r="H265" s="129"/>
      <c r="I265" s="130"/>
      <c r="J265" s="162"/>
    </row>
    <row r="266" spans="1:10" s="136" customFormat="1" ht="15">
      <c r="A266" s="190" t="s">
        <v>65</v>
      </c>
      <c r="B266" s="191"/>
      <c r="C266" s="46"/>
      <c r="D266" s="3"/>
      <c r="E266" s="3"/>
      <c r="F266" s="32"/>
      <c r="G266" s="40"/>
      <c r="H266" s="138"/>
      <c r="I266" s="139"/>
      <c r="J266" s="161"/>
    </row>
    <row r="267" spans="1:8" s="139" customFormat="1" ht="15">
      <c r="A267" s="29" t="s">
        <v>25</v>
      </c>
      <c r="B267" s="1" t="s">
        <v>68</v>
      </c>
      <c r="C267" s="46"/>
      <c r="D267" s="3"/>
      <c r="E267" s="3"/>
      <c r="F267" s="32"/>
      <c r="G267" s="39">
        <f>G164</f>
        <v>0</v>
      </c>
      <c r="H267" s="138"/>
    </row>
    <row r="268" spans="1:8" s="139" customFormat="1" ht="15">
      <c r="A268" s="170"/>
      <c r="B268" s="171"/>
      <c r="C268" s="176"/>
      <c r="D268" s="173"/>
      <c r="E268" s="173"/>
      <c r="F268" s="174"/>
      <c r="G268" s="177"/>
      <c r="H268" s="138"/>
    </row>
    <row r="269" spans="1:8" s="139" customFormat="1" ht="15">
      <c r="A269" s="30"/>
      <c r="B269" s="30" t="s">
        <v>63</v>
      </c>
      <c r="C269" s="46"/>
      <c r="D269" s="3"/>
      <c r="E269" s="3"/>
      <c r="F269" s="32"/>
      <c r="G269" s="40">
        <f>G267</f>
        <v>0</v>
      </c>
      <c r="H269" s="138"/>
    </row>
    <row r="270" spans="1:8" s="139" customFormat="1" ht="15">
      <c r="A270" s="30"/>
      <c r="B270" s="30"/>
      <c r="C270" s="46"/>
      <c r="D270" s="3"/>
      <c r="E270" s="3"/>
      <c r="F270" s="32"/>
      <c r="G270" s="40"/>
      <c r="H270" s="138"/>
    </row>
    <row r="271" spans="1:8" s="139" customFormat="1" ht="15">
      <c r="A271" s="30"/>
      <c r="B271" s="30"/>
      <c r="C271" s="46"/>
      <c r="D271" s="3"/>
      <c r="E271" s="3"/>
      <c r="F271" s="32"/>
      <c r="G271" s="40"/>
      <c r="H271" s="138"/>
    </row>
    <row r="272" spans="1:8" s="139" customFormat="1" ht="14.25" customHeight="1">
      <c r="A272" s="187" t="s">
        <v>148</v>
      </c>
      <c r="B272" s="187"/>
      <c r="C272" s="187"/>
      <c r="D272" s="187"/>
      <c r="E272" s="187"/>
      <c r="F272" s="187"/>
      <c r="G272" s="39"/>
      <c r="H272" s="138"/>
    </row>
    <row r="273" spans="1:8" s="139" customFormat="1" ht="14.25" customHeight="1">
      <c r="A273" s="187"/>
      <c r="B273" s="187"/>
      <c r="C273" s="187"/>
      <c r="D273" s="187"/>
      <c r="E273" s="187"/>
      <c r="F273" s="187"/>
      <c r="G273" s="39"/>
      <c r="H273" s="138"/>
    </row>
    <row r="274" spans="1:8" s="139" customFormat="1" ht="14.25" customHeight="1">
      <c r="A274" s="29">
        <v>1</v>
      </c>
      <c r="B274" s="1" t="s">
        <v>98</v>
      </c>
      <c r="C274" s="30"/>
      <c r="D274" s="30"/>
      <c r="E274" s="30"/>
      <c r="F274" s="30"/>
      <c r="G274" s="45">
        <f>G174</f>
        <v>0</v>
      </c>
      <c r="H274" s="138"/>
    </row>
    <row r="275" spans="1:10" s="139" customFormat="1" ht="15">
      <c r="A275" s="29">
        <v>2</v>
      </c>
      <c r="B275" s="1" t="s">
        <v>111</v>
      </c>
      <c r="C275" s="2"/>
      <c r="D275" s="3"/>
      <c r="E275" s="3"/>
      <c r="F275" s="32"/>
      <c r="G275" s="45">
        <f>G188</f>
        <v>0</v>
      </c>
      <c r="H275" s="159"/>
      <c r="I275" s="160"/>
      <c r="J275" s="161"/>
    </row>
    <row r="276" spans="1:10" s="139" customFormat="1" ht="16.5" customHeight="1">
      <c r="A276" s="29">
        <v>3</v>
      </c>
      <c r="B276" s="1" t="s">
        <v>149</v>
      </c>
      <c r="C276" s="2"/>
      <c r="D276" s="3"/>
      <c r="E276" s="3"/>
      <c r="F276" s="32"/>
      <c r="G276" s="45">
        <f>G201</f>
        <v>0</v>
      </c>
      <c r="H276" s="159"/>
      <c r="I276" s="160"/>
      <c r="J276" s="161"/>
    </row>
    <row r="277" spans="1:10" s="139" customFormat="1" ht="15">
      <c r="A277" s="29">
        <v>4</v>
      </c>
      <c r="B277" s="1" t="s">
        <v>128</v>
      </c>
      <c r="C277" s="188"/>
      <c r="D277" s="188"/>
      <c r="E277" s="3"/>
      <c r="F277" s="32"/>
      <c r="G277" s="45">
        <f>G217</f>
        <v>0</v>
      </c>
      <c r="H277" s="159"/>
      <c r="I277" s="160"/>
      <c r="J277" s="161"/>
    </row>
    <row r="278" spans="1:10" s="139" customFormat="1" ht="15">
      <c r="A278" s="29">
        <v>5</v>
      </c>
      <c r="B278" s="1" t="s">
        <v>150</v>
      </c>
      <c r="C278" s="188"/>
      <c r="D278" s="188"/>
      <c r="E278" s="3"/>
      <c r="F278" s="32"/>
      <c r="G278" s="45">
        <f>G239</f>
        <v>0</v>
      </c>
      <c r="H278" s="159"/>
      <c r="I278" s="160"/>
      <c r="J278" s="161"/>
    </row>
    <row r="279" spans="1:10" s="139" customFormat="1" ht="15">
      <c r="A279" s="29"/>
      <c r="B279" s="1"/>
      <c r="C279" s="2"/>
      <c r="D279" s="2"/>
      <c r="E279" s="3"/>
      <c r="F279" s="32"/>
      <c r="H279" s="159"/>
      <c r="I279" s="160"/>
      <c r="J279" s="161"/>
    </row>
    <row r="280" spans="1:10" s="139" customFormat="1" ht="15">
      <c r="A280" s="178"/>
      <c r="B280" s="178" t="s">
        <v>151</v>
      </c>
      <c r="C280" s="179"/>
      <c r="D280" s="180"/>
      <c r="E280" s="180"/>
      <c r="F280" s="181"/>
      <c r="G280" s="182">
        <f>SUM(G274:G278)</f>
        <v>0</v>
      </c>
      <c r="H280" s="159"/>
      <c r="I280" s="160"/>
      <c r="J280" s="161"/>
    </row>
    <row r="281" spans="1:8" s="139" customFormat="1" ht="15.75" thickBot="1">
      <c r="A281" s="60"/>
      <c r="B281" s="125"/>
      <c r="C281" s="50"/>
      <c r="D281" s="51"/>
      <c r="E281" s="51"/>
      <c r="F281" s="49"/>
      <c r="G281" s="52"/>
      <c r="H281" s="138"/>
    </row>
    <row r="282" spans="1:8" s="139" customFormat="1" ht="15.75" thickTop="1">
      <c r="A282" s="29"/>
      <c r="B282" s="1"/>
      <c r="C282" s="2"/>
      <c r="D282" s="3"/>
      <c r="E282" s="3"/>
      <c r="F282" s="32"/>
      <c r="G282" s="39"/>
      <c r="H282" s="138"/>
    </row>
    <row r="283" spans="1:8" s="139" customFormat="1" ht="15.75">
      <c r="A283" s="29"/>
      <c r="B283" s="57" t="s">
        <v>44</v>
      </c>
      <c r="C283" s="56"/>
      <c r="D283" s="55"/>
      <c r="E283" s="55"/>
      <c r="F283" s="54"/>
      <c r="G283" s="40">
        <f>G264+G269+G280</f>
        <v>0</v>
      </c>
      <c r="H283" s="138"/>
    </row>
    <row r="284" spans="1:8" s="139" customFormat="1" ht="15">
      <c r="A284" s="29"/>
      <c r="B284" s="1" t="s">
        <v>31</v>
      </c>
      <c r="C284" s="2"/>
      <c r="D284" s="3"/>
      <c r="E284" s="3"/>
      <c r="F284" s="32"/>
      <c r="G284" s="39">
        <f>G283*0.25</f>
        <v>0</v>
      </c>
      <c r="H284" s="39"/>
    </row>
    <row r="285" spans="1:8" s="139" customFormat="1" ht="15.75">
      <c r="A285" s="29"/>
      <c r="B285" s="57" t="s">
        <v>40</v>
      </c>
      <c r="C285" s="56"/>
      <c r="D285" s="55"/>
      <c r="E285" s="55"/>
      <c r="F285" s="54"/>
      <c r="G285" s="53">
        <f>SUM(G283:G284)</f>
        <v>0</v>
      </c>
      <c r="H285" s="39"/>
    </row>
    <row r="286" spans="1:8" s="139" customFormat="1" ht="15">
      <c r="A286" s="29"/>
      <c r="B286" s="1"/>
      <c r="C286" s="2"/>
      <c r="D286" s="3"/>
      <c r="E286" s="3"/>
      <c r="F286" s="32"/>
      <c r="G286" s="39"/>
      <c r="H286" s="39"/>
    </row>
    <row r="287" spans="1:8" s="139" customFormat="1" ht="15">
      <c r="A287" s="29"/>
      <c r="B287" s="1"/>
      <c r="C287" s="2"/>
      <c r="D287" s="3"/>
      <c r="E287" s="3"/>
      <c r="F287" s="32"/>
      <c r="G287" s="39"/>
      <c r="H287" s="39"/>
    </row>
    <row r="288" spans="1:8" s="139" customFormat="1" ht="15">
      <c r="A288" s="29"/>
      <c r="B288" s="1"/>
      <c r="C288" s="2"/>
      <c r="D288" s="3"/>
      <c r="E288" s="3"/>
      <c r="F288" s="32" t="s">
        <v>154</v>
      </c>
      <c r="G288" s="39"/>
      <c r="H288" s="39"/>
    </row>
    <row r="289" spans="1:8" s="139" customFormat="1" ht="15.75">
      <c r="A289" s="29"/>
      <c r="B289" s="1"/>
      <c r="C289" s="2"/>
      <c r="D289" s="3"/>
      <c r="E289" s="3"/>
      <c r="F289" s="195" t="s">
        <v>155</v>
      </c>
      <c r="G289" s="195"/>
      <c r="H289" s="39"/>
    </row>
    <row r="290" spans="1:8" s="139" customFormat="1" ht="15.75">
      <c r="A290" s="18"/>
      <c r="B290" s="57"/>
      <c r="C290" s="56"/>
      <c r="D290" s="55"/>
      <c r="E290" s="55"/>
      <c r="F290" s="195"/>
      <c r="G290" s="195"/>
      <c r="H290" s="138"/>
    </row>
  </sheetData>
  <sheetProtection/>
  <mergeCells count="17">
    <mergeCell ref="A1:E1"/>
    <mergeCell ref="A2:E2"/>
    <mergeCell ref="F290:G290"/>
    <mergeCell ref="F289:G289"/>
    <mergeCell ref="B5:C5"/>
    <mergeCell ref="A247:F248"/>
    <mergeCell ref="C252:D252"/>
    <mergeCell ref="C253:D253"/>
    <mergeCell ref="B106:C106"/>
    <mergeCell ref="B153:C153"/>
    <mergeCell ref="B166:C166"/>
    <mergeCell ref="A272:F273"/>
    <mergeCell ref="C277:D277"/>
    <mergeCell ref="C278:D278"/>
    <mergeCell ref="B8:C8"/>
    <mergeCell ref="A266:B266"/>
    <mergeCell ref="B264:C264"/>
  </mergeCells>
  <printOptions/>
  <pageMargins left="0.7480314960629921" right="0.7480314960629921" top="0.9448818897637796" bottom="0.984251968503937" header="0.5118110236220472" footer="0.5118110236220472"/>
  <pageSetup firstPageNumber="2" useFirstPageNumber="1" horizontalDpi="600" verticalDpi="600" orientation="portrait" paperSize="9" scale="89" r:id="rId2"/>
  <headerFooter alignWithMargins="0">
    <oddHeader>&amp;C&amp;"Bookman Old Style,Uobičajeno"
&amp;"Arial,Uobičajeno"
</oddHeader>
    <oddFooter>&amp;R&amp;P</oddFooter>
  </headerFooter>
  <rowBreaks count="6" manualBreakCount="6">
    <brk id="42" max="6" man="1"/>
    <brk id="81" max="6" man="1"/>
    <brk id="93" max="6" man="1"/>
    <brk id="123" max="6" man="1"/>
    <brk id="144" max="6" man="1"/>
    <brk id="241" max="6" man="1"/>
  </rowBreaks>
  <colBreaks count="1" manualBreakCount="1">
    <brk id="7" max="65535" man="1"/>
  </colBreaks>
  <ignoredErrors>
    <ignoredError sqref="A25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JN3</cp:lastModifiedBy>
  <cp:lastPrinted>2016-10-04T10:30:51Z</cp:lastPrinted>
  <dcterms:created xsi:type="dcterms:W3CDTF">2005-11-14T18:48:14Z</dcterms:created>
  <dcterms:modified xsi:type="dcterms:W3CDTF">2019-08-06T10:27:47Z</dcterms:modified>
  <cp:category/>
  <cp:version/>
  <cp:contentType/>
  <cp:contentStatus/>
</cp:coreProperties>
</file>