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30" activeTab="0"/>
  </bookViews>
  <sheets>
    <sheet name="Troškovnik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<sst xmlns="http://schemas.openxmlformats.org/spreadsheetml/2006/main" count="237" uniqueCount="162">
  <si>
    <t>OPIS</t>
  </si>
  <si>
    <t>J.MJ.</t>
  </si>
  <si>
    <t>KOLIČINA</t>
  </si>
  <si>
    <t>J.CIJENA</t>
  </si>
  <si>
    <t>UKUPNO</t>
  </si>
  <si>
    <t>1.</t>
  </si>
  <si>
    <t>2.</t>
  </si>
  <si>
    <t>m2</t>
  </si>
  <si>
    <t>ZIDARSKI RADOVI</t>
  </si>
  <si>
    <t>ZIDARSKI RADOVI UKUPNO</t>
  </si>
  <si>
    <t>IZOLATERSKI RADOVI</t>
  </si>
  <si>
    <t>IZOLATERSKI UKUPNO</t>
  </si>
  <si>
    <t>m1</t>
  </si>
  <si>
    <t>SVEUKUPNO</t>
  </si>
  <si>
    <t>I</t>
  </si>
  <si>
    <t>DEMONTAŽE I RUŠENJA</t>
  </si>
  <si>
    <t>DEMONTAŽE I RUŠENJA UKUPNO</t>
  </si>
  <si>
    <t>GRAĐEVINSKI RADOVI</t>
  </si>
  <si>
    <t>3</t>
  </si>
  <si>
    <t>4</t>
  </si>
  <si>
    <t>REKAPITULACIJA</t>
  </si>
  <si>
    <t>UKUPNO RADOVI</t>
  </si>
  <si>
    <t>kom.</t>
  </si>
  <si>
    <t>UKUPNO OSTALI RADOVI</t>
  </si>
  <si>
    <t>OSTALI RADOVI</t>
  </si>
  <si>
    <t>1.1.</t>
  </si>
  <si>
    <t>1.2.</t>
  </si>
  <si>
    <t>1.3.</t>
  </si>
  <si>
    <t>1.4.</t>
  </si>
  <si>
    <t>Grubo i fino žbukanje novih zidova od opeke, te krpanje oštećenih dijelova postojeće žbuke zidova  produžnom žbukom s prethodnom izvedbom špric morta, komplet. Stavka uključuje sav potreban rad, transport i materijal do potpune gotovosti.</t>
  </si>
  <si>
    <t>1.5.</t>
  </si>
  <si>
    <t>Demontaža zidne keramike sa zidova koji se ne ruše. Stavka uključuje sav potreban rad, i odvoz demontiranog materijala na deponiju do 5 km udaljenosti.</t>
  </si>
  <si>
    <t>2.4.</t>
  </si>
  <si>
    <t>2</t>
  </si>
  <si>
    <t>2.5.</t>
  </si>
  <si>
    <t>Zidarski popravak špaleta nakon ugradnje nove stolarije. Stavka uključuje sav potreban rad, transport i materijal do potpune gotovosti.</t>
  </si>
  <si>
    <t>4.2.</t>
  </si>
  <si>
    <t>Dobava i postava zidnih keramičkih pločica I klase, veličine minimalno 20/25cm, ljepljenjem građevinskim ljepilom i završno fugirano masom za fugiranje. Završetke izvesti  sa kutnim lajsnama. Stavka uključuje sav potreban rad, transport i materijal do potpune gotovosti.</t>
  </si>
  <si>
    <t>4.1.</t>
  </si>
  <si>
    <t>5</t>
  </si>
  <si>
    <t>STOLARSKI RADOVI</t>
  </si>
  <si>
    <t>5.1.</t>
  </si>
  <si>
    <t>6</t>
  </si>
  <si>
    <t>6.1.</t>
  </si>
  <si>
    <t>6.2.</t>
  </si>
  <si>
    <t>1 DEMONTAŽE I RUŠENJA</t>
  </si>
  <si>
    <t>2 ZIDARSKI RADOVI</t>
  </si>
  <si>
    <t>3 IZOLATERSKI RADOVI</t>
  </si>
  <si>
    <t>4 PODOPOLAGAČKI I KERAMIČARSKI RADOVI</t>
  </si>
  <si>
    <t>5 STOLARSKI RADOVI</t>
  </si>
  <si>
    <t>6 OSTALI RADOVI</t>
  </si>
  <si>
    <t>UKUPNO STOLARSKI RADOVI</t>
  </si>
  <si>
    <t>6.3.</t>
  </si>
  <si>
    <t>1.7.</t>
  </si>
  <si>
    <t>1.8.</t>
  </si>
  <si>
    <t>2.6.</t>
  </si>
  <si>
    <t>2.7.</t>
  </si>
  <si>
    <t>TROŠKOVNIK GRAĐEVINSKO-OBRTIČKIH RADOVA</t>
  </si>
  <si>
    <t>kom</t>
  </si>
  <si>
    <t>b) L profil vratni prag l=110cm</t>
  </si>
  <si>
    <t>6.4.</t>
  </si>
  <si>
    <t>1.6.</t>
  </si>
  <si>
    <t>2.1.</t>
  </si>
  <si>
    <t>2.2.</t>
  </si>
  <si>
    <t>2.3.</t>
  </si>
  <si>
    <t>3.1.</t>
  </si>
  <si>
    <t>Pažljiva demontaža svih sanitarnih uređaja u predmetnim prostorijama. Zaštita vertikala dovoda i odvoda vode. Stavka uključuje sav potreban rad, i odvoz demontiranog materijala na deponiju koju odredi investitor, do 5 km udaljenosti.</t>
  </si>
  <si>
    <t>a) WC školjka i ispirač</t>
  </si>
  <si>
    <t>b) umivaonik i mješalica</t>
  </si>
  <si>
    <t>pauš</t>
  </si>
  <si>
    <t>Demontaža postojećih instalacija vode u zidovima, zatvaranje i osiguravanje od procurivanja. Instalacija se sastoji od pocinčanih cijevi, fazonskih komada i ventila. Stavka uključuje sav potreban rad, i odvoz demontiranog materijala na deponiju do 5 km udaljenosti.</t>
  </si>
  <si>
    <t>Demontaža podne keramike, razvoda odvodnje i glazure sa podova u sanitarnim čvorovima, zajedno sa svim slojevima, do podne ploče. Stavka uključuje sav potreban rad, i odvoz demontiranog materijala na deponiju do 5 km udaljenosti.</t>
  </si>
  <si>
    <t>Izrada cementne glazure u padovima 2% prema podnim sifonima prosječne debljine 6-10cm. Glazuru je potrebno armirati armaturnom mrežom Q131, odvojiti je od svih zidova trakom stiropora debljine 1 cm, te ju obraditi tako da se na nju može postaviti završna podna obloga od keramičkih pločica. U stavku je uključen sav rad i materijal do potpune gotovosti.</t>
  </si>
  <si>
    <t>a) cementna glazura</t>
  </si>
  <si>
    <t>Dobava i postava keramičkih pločica ljepljenjem građevinskim ljepilom, kao završne podne obloge sanitarnih čvorova. Pločice trebaju biti protuklizne, gres I klase. Način polaganja je "fuga na fugu". U cijenu stavke je uključen sav rad, materijal i transport.</t>
  </si>
  <si>
    <t>KERAMIČARSKI RADOVI</t>
  </si>
  <si>
    <t>UKUPNO KERAMIČARSKI RADOVI</t>
  </si>
  <si>
    <t>a) Jednokrilna vrata WCa 80/140cm</t>
  </si>
  <si>
    <t>Dobava i postava sanitarnih uređaja iz programa antivandal sa ugradnim ispiračima,u sanitarijama, komplet sa svim dijelovima za potpunu funkcionalnost i pričvrsnim materijalom, kao program Nofer. U cijenu stavke je uključen sav rad, materijal i transport.</t>
  </si>
  <si>
    <t xml:space="preserve">a) WC školjka viseća sa ugradnim vodokotlićem i daskom </t>
  </si>
  <si>
    <t>Dobava i postava rasvjetnih armatura fluo rasvjete, za sanitarne prostore, 36W. Stavka uključuje sav potreban rad, transport i materijal do potpune gotovosti.</t>
  </si>
  <si>
    <t>PDV (25%)</t>
  </si>
  <si>
    <t>c) kada i mješalica</t>
  </si>
  <si>
    <t>d) tuš kada i mješalica</t>
  </si>
  <si>
    <t>e) sanitarna oprema</t>
  </si>
  <si>
    <t>Demontaža postojeće drvene stolarije iz sanitarnih čvorova. Stavka uključuje sav potreban rad, i odvoz demontiranog materijala na deponiju koju odredi investitor, do 5 km udaljenosti.</t>
  </si>
  <si>
    <t>a) zaokretna vrata 70/200</t>
  </si>
  <si>
    <t>b) zaokretna vrata 90/200</t>
  </si>
  <si>
    <t>b) zaokretna vrata 110/200</t>
  </si>
  <si>
    <t>Rušenje pregradnih zidova sanitarnih čvorova od pune opeke NF d=12 obostrano obljepljenih keramičkim pločicama. Stavka uključuje sav potreban rad i odvoz šute na deponiju do 5 km udaljenosti.</t>
  </si>
  <si>
    <r>
      <t>b) AB serklaž 12/10cm 2</t>
    </r>
    <r>
      <rPr>
        <sz val="11"/>
        <rFont val="Arial"/>
        <family val="0"/>
      </rPr>
      <t>Ø</t>
    </r>
    <r>
      <rPr>
        <sz val="11"/>
        <rFont val="Bookman Old Style"/>
        <family val="1"/>
      </rPr>
      <t>10</t>
    </r>
  </si>
  <si>
    <t>Gletanje svih stropova koji se boje, masom za gletanje unutarnjih zidova.  U stavku je uključen sav rad i materijal do potpune gotovosti.</t>
  </si>
  <si>
    <t>Bojenje svih stropnih površina prostorija, dvokratnim premazom poludisperzivnom bojom. Stavka uključuje sav potreban rad, transport i materijal do potpune gotovosti.</t>
  </si>
  <si>
    <t>b) Jednokrilna vrata tuša 100/140cm</t>
  </si>
  <si>
    <t>Dobava i ugradnja aluminijskih unutarnjih vrata od hladnog aluminijskog plastificiranog profila po uzoru na vrata u sanitarnom čvoru 1.  U cijenu stavke je uključen sav rad, materijal i transport. Mjere provjeriti u naravi.</t>
  </si>
  <si>
    <t>c) Jednokrilna vrata  110/205cm</t>
  </si>
  <si>
    <t>d) Jednokrilna vrata 90/205cm</t>
  </si>
  <si>
    <t>e) Jednokrilna vrata 80/205cm</t>
  </si>
  <si>
    <t>Dobava i postava sanitarnih uređaja sa ugradnim ispiračima,u sanitarijama, komplet sa svim dijelovima za potpunu funkcionalnost i pričvrsnim materijalom. U cijenu stavke je uključen sav rad, materijal i transport.</t>
  </si>
  <si>
    <t>h) tuš kada 80x80cm</t>
  </si>
  <si>
    <t>b) trostruki umivaonik</t>
  </si>
  <si>
    <t>c) držač WC papira podžbukni</t>
  </si>
  <si>
    <t>d) držač papirnatih ručnika podžbukni</t>
  </si>
  <si>
    <t>e) dozator tekućeg sapuna podžbukni</t>
  </si>
  <si>
    <t>f) tuš kada 80x80cm</t>
  </si>
  <si>
    <t>g) rukohvat 80cm</t>
  </si>
  <si>
    <t xml:space="preserve">b) WC školjka sa vodokotlićem i daskom za invalide </t>
  </si>
  <si>
    <t>c) jednostruki umivaonik</t>
  </si>
  <si>
    <t>d) jednostruki umivaonik za invalide</t>
  </si>
  <si>
    <t>e) držač WC papira</t>
  </si>
  <si>
    <t>f) držač papirnatih ručnika</t>
  </si>
  <si>
    <t>g) dozator tekućeg sapuna</t>
  </si>
  <si>
    <t>i) rukohvat za invalide</t>
  </si>
  <si>
    <t>j) podni sifon</t>
  </si>
  <si>
    <t>k) podna rešetka 100cm</t>
  </si>
  <si>
    <t>Demontaža dozatora dezinficijensa, izmještanje, te montaža na novu poziciju tijekom radova na adaptaciji prostora. Stavka uključuje sav potreban rad do potpune funkcionalnosti.</t>
  </si>
  <si>
    <t>1.9.</t>
  </si>
  <si>
    <t>Ø 25mm</t>
  </si>
  <si>
    <t>Ispitivanje instalacije vodovoda na vodotijesnost, prema važećim propisima, te izdavanje potvrde o ispravnosti instalacije.</t>
  </si>
  <si>
    <t>Dezinfekcija cjevovoda i ispiranje.</t>
  </si>
  <si>
    <t>Ø 75mm</t>
  </si>
  <si>
    <t>Ø 100mm</t>
  </si>
  <si>
    <t>6.5.</t>
  </si>
  <si>
    <t>6.6.</t>
  </si>
  <si>
    <t>6.7.</t>
  </si>
  <si>
    <t>6.8.</t>
  </si>
  <si>
    <t>6.9.</t>
  </si>
  <si>
    <t>1.10.</t>
  </si>
  <si>
    <t>Demontaža postojećih radijatora, pranje radijatora sa visokotlačnim peračem, izmještanje, te montaža nakon završetka svih radova na adaptaciji prostora. Stavka uključuje sav potreban rad do potpune funkcionalnosti.</t>
  </si>
  <si>
    <t>1.11.</t>
  </si>
  <si>
    <t>Demontaža postojeće žbuke i trstike sa stropova svih prostorija sanitarnih čvorova. Stavka uključuje sav potreban rad, i odvoz demontiranog materijala na deponiju koju odredi investitor, do 5 km udaljenosti.</t>
  </si>
  <si>
    <t xml:space="preserve">Dobava i izrada stropova od vodootpornih gipskartonskih ploča d=12.5mm, metalna podkonstrukcija, zaglađeno i obrađeno u kvaliteti K2, visina zida do 3.15m. Stavka uključuje sav potreban rad, transport i materijal do potpune gotovosti. </t>
  </si>
  <si>
    <t>6.10.</t>
  </si>
  <si>
    <t>Ø 50mm</t>
  </si>
  <si>
    <t>6.11.</t>
  </si>
  <si>
    <t>Dobava i izrada horizontalne i vertikalne (u tuš boksovima) hidroizolacije po prethodno očišćenoj i suhoj podnoj i zidnoj plohi. Jednokomponentni visokoelastični vodonepropusni i završni premaz za pod na bazi poliuretana kao Sikafloor Elastic. Stavka uključuje sav potreban rad, transport i materijal do potpune gotovosti.</t>
  </si>
  <si>
    <t>Ø 2col</t>
  </si>
  <si>
    <t>Ø 1/2col</t>
  </si>
  <si>
    <t>Čišćenje, matiranje i bojanje bijelom termostabilnom bojom radijatora i cijevi razvoda grijanja u sanitarnim čvorovima. Stavka uključuje sav potreban rad, transport i materijal do potpune gotovosti.</t>
  </si>
  <si>
    <t>a) radijatori</t>
  </si>
  <si>
    <t>b) cijevi</t>
  </si>
  <si>
    <t>Dobava i izvedba toplovoda centralnog grijanja u zidu čeličnim cijevima dimenzija po uzoru na postojeće za maksimalnu temperaturu medija 95°C uključujući potrebne fazonske komade, prelaznice, izolaciju fazonskih komada. Stavka uključuje sav potreban rad, transport i materijal do potpune gotovosti.</t>
  </si>
  <si>
    <t>čl.</t>
  </si>
  <si>
    <t>6.12.</t>
  </si>
  <si>
    <t>1.12.</t>
  </si>
  <si>
    <t xml:space="preserve">Demontaža postojećih dotrajalih rasvjetnih armatura u sanitarnim čvorovima. Radove izvodi ovlaštena firma. Stavka uključuje sav potreban rad  i odvoz demontiranog materijala na deponiju koju odredi investitor, do 5 km udaljenosti. </t>
  </si>
  <si>
    <t>Demontaža postojećih razvoda centralnog grijanja. Stavka uključuje sav potreban rad  i odvoz demontiranog materijala na deponiju koju odredi investitor, do 5 km udaljenosti.</t>
  </si>
  <si>
    <t>1.13.</t>
  </si>
  <si>
    <t>Proboj kroz vanjski zid kao priprema za ventilaciju prostora spremišta prljavog veša za cijev ø110mm.Stavka uključuje sav potreban rad, i odvoz demontiranog materijala na deponiju do 5 km udaljenosti.</t>
  </si>
  <si>
    <t>a) zid 12,5cm</t>
  </si>
  <si>
    <t>Zidanje zidova sanitarnih čvorova, opekom od plinobetona cementnim mortom. Stavka uključuje sav potreban rad, transport i materijal do potpune gotovosti.</t>
  </si>
  <si>
    <t>Izrada obloga ugradnih ispirača sa opekom od plinobetona cementnim mortom debljine 10cm. Stavka uključuje sav potreban rad, transport i materijal do potpune gotovosti.</t>
  </si>
  <si>
    <t>a) cijev</t>
  </si>
  <si>
    <t>b) inox rešetka</t>
  </si>
  <si>
    <t>Dobava i postava ventilacijske PVC cijevi promjera 110mm kroz proboje u zidovima. Na završecima cijevi postavljaju se inox rešetke kao poklopci. Stavka uključuje sav potreban rad, transport i materijal do potpune gotovosti.</t>
  </si>
  <si>
    <t>Demontaža postojećeg hidrantskog ormarića, izmještanje, te montaža na novo mjesto tijekom radova na adaptaciji prostora. Stavka uključuje sav potreban rad do potpune funkcionalnosti.</t>
  </si>
  <si>
    <t>Dobava, izvedba i postava horizontalnog i vertikalnog unutrašnjeg razvoda hladne i tople vode unutar sanitarnog čvora, te cirkulacije, cijevima kvalitete kao "Akvaterm". Planirani razvod izvesti do glavnog ventila u vanjskom oknu gdje se izvode novi ventili. Stavka uključuje sav potreban rad, transport i materijal do potpune gotovosti, izvedbu proboja i niša, učvršćenja i zaštitu.</t>
  </si>
  <si>
    <t>Dobava, izvedba i postava horizontalnog i vertikalnog unutrašnjeg razvoda kanalizacije sanitarnih čvorova do vanjskog okna propilenskim odvodnim cijevima s utičnim kolčakom i ugrađenom brtvom od sintetskog kaučuka, uključujući potrebne fazonske komade, koljena, račve, redukcije, sukladno NORM B 5178, proizvođač kao PIPELIFE Karlovac. Predviđeni razvod spojiti na vanjsko okno. Stavka uključuje sav potreban rad, transport i materijal do potpune gotovosti, izvedbu proboja i niša, te učvršćenja.</t>
  </si>
  <si>
    <t>Dobava i postava ventila centralnog grijanja. Stavka uključuje sav potreban rad, transport i potreban spojni materijal.</t>
  </si>
  <si>
    <t>h) ogledalo</t>
  </si>
  <si>
    <t>Ponuditelj:</t>
  </si>
  <si>
    <t>Dobava i izvedba aluminijskih radijatora kao Lipovica Solar  590 uključujući potrebne fazonske komade, prelaznice, izolaciju fazonskih komada. Stavka uključuje sav potreban rad, transport i materijal do potpune gotovosti.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</si>
</sst>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[$-41A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0000"/>
    <numFmt numFmtId="171" formatCode="&quot;Da&quot;;&quot;Da&quot;;&quot;Ne&quot;"/>
    <numFmt numFmtId="172" formatCode="&quot;Uključeno&quot;;&quot;Uključeno&quot;;&quot;Isključeno&quot;"/>
    <numFmt numFmtId="173" formatCode="[$¥€-2]\ #,##0.00_);[Red]\([$€-2]\ #,##0.00\)"/>
  </numFmts>
  <fonts count="43">
    <font>
      <sz val="10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name val="Bookman Old Style"/>
      <family val="1"/>
    </font>
    <font>
      <sz val="14"/>
      <name val="Bookman Old Style"/>
      <family val="1"/>
    </font>
    <font>
      <b/>
      <sz val="11"/>
      <name val="Bookman Old Style"/>
      <family val="1"/>
    </font>
    <font>
      <b/>
      <sz val="14"/>
      <name val="Bookman Old Style"/>
      <family val="1"/>
    </font>
    <font>
      <sz val="9"/>
      <name val="Bookman Old Style"/>
      <family val="1"/>
    </font>
    <font>
      <b/>
      <sz val="9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1" applyNumberFormat="0" applyFont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9" fillId="27" borderId="2" applyNumberFormat="0" applyAlignment="0" applyProtection="0"/>
    <xf numFmtId="0" fontId="30" fillId="27" borderId="3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49" fontId="5" fillId="0" borderId="0" xfId="0" applyNumberFormat="1" applyFont="1" applyAlignment="1">
      <alignment horizontal="left" vertical="top" wrapText="1"/>
    </xf>
    <xf numFmtId="0" fontId="3" fillId="0" borderId="0" xfId="0" applyNumberFormat="1" applyFont="1" applyAlignment="1">
      <alignment horizontal="left" vertical="top" wrapText="1"/>
    </xf>
    <xf numFmtId="10" fontId="3" fillId="0" borderId="0" xfId="0" applyNumberFormat="1" applyFont="1" applyAlignment="1">
      <alignment horizontal="left" vertical="top" wrapText="1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/>
    </xf>
    <xf numFmtId="10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5" fillId="0" borderId="11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horizontal="right" vertical="center"/>
    </xf>
    <xf numFmtId="49" fontId="5" fillId="0" borderId="13" xfId="0" applyNumberFormat="1" applyFont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4" fontId="5" fillId="0" borderId="13" xfId="0" applyNumberFormat="1" applyFont="1" applyBorder="1" applyAlignment="1">
      <alignment horizontal="right" vertical="center"/>
    </xf>
    <xf numFmtId="4" fontId="5" fillId="32" borderId="0" xfId="0" applyNumberFormat="1" applyFont="1" applyFill="1" applyAlignment="1">
      <alignment horizontal="right" vertic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1" xfId="0" applyFont="1" applyBorder="1" applyAlignment="1">
      <alignment/>
    </xf>
    <xf numFmtId="0" fontId="3" fillId="0" borderId="11" xfId="0" applyFont="1" applyBorder="1" applyAlignment="1">
      <alignment/>
    </xf>
    <xf numFmtId="4" fontId="3" fillId="0" borderId="14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/>
    </xf>
    <xf numFmtId="0" fontId="7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170" fontId="3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center" vertical="center" wrapText="1"/>
    </xf>
    <xf numFmtId="49" fontId="8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Alignment="1">
      <alignment/>
    </xf>
    <xf numFmtId="49" fontId="8" fillId="0" borderId="0" xfId="0" applyNumberFormat="1" applyFont="1" applyAlignment="1">
      <alignment horizontal="right" vertical="top" wrapText="1"/>
    </xf>
    <xf numFmtId="49" fontId="7" fillId="0" borderId="0" xfId="0" applyNumberFormat="1" applyFont="1" applyBorder="1" applyAlignment="1">
      <alignment horizontal="right" vertical="top" wrapText="1"/>
    </xf>
    <xf numFmtId="49" fontId="8" fillId="0" borderId="10" xfId="0" applyNumberFormat="1" applyFont="1" applyBorder="1" applyAlignment="1">
      <alignment horizontal="right" vertical="top" wrapText="1"/>
    </xf>
    <xf numFmtId="0" fontId="3" fillId="0" borderId="0" xfId="50" applyFont="1" applyBorder="1" applyAlignment="1">
      <alignment horizontal="justify" vertical="top" wrapText="1"/>
      <protection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justify" vertical="top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</cellXfs>
  <cellStyles count="4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Percent" xfId="51"/>
    <cellStyle name="Povezana ćelija" xfId="52"/>
    <cellStyle name="Provjera ćelije" xfId="53"/>
    <cellStyle name="Tekst objašnjenja" xfId="54"/>
    <cellStyle name="Tekst upozorenja" xfId="55"/>
    <cellStyle name="Ukupni zbroj" xfId="56"/>
    <cellStyle name="Unos" xfId="57"/>
    <cellStyle name="Currency" xfId="58"/>
    <cellStyle name="Currency [0]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view="pageBreakPreview" zoomScaleSheetLayoutView="100" workbookViewId="0" topLeftCell="A139">
      <selection activeCell="G164" sqref="G164"/>
    </sheetView>
  </sheetViews>
  <sheetFormatPr defaultColWidth="9.140625" defaultRowHeight="12.75"/>
  <cols>
    <col min="1" max="1" width="6.140625" style="46" customWidth="1"/>
    <col min="2" max="2" width="45.7109375" style="9" customWidth="1"/>
    <col min="3" max="3" width="9.140625" style="2" customWidth="1"/>
    <col min="4" max="4" width="10.421875" style="3" customWidth="1"/>
    <col min="5" max="5" width="11.28125" style="3" hidden="1" customWidth="1"/>
    <col min="6" max="6" width="12.8515625" style="3" hidden="1" customWidth="1"/>
    <col min="7" max="7" width="11.28125" style="4" customWidth="1"/>
    <col min="8" max="8" width="9.57421875" style="4" customWidth="1"/>
    <col min="9" max="16384" width="9.140625" style="4" customWidth="1"/>
  </cols>
  <sheetData>
    <row r="1" ht="39.75" customHeight="1">
      <c r="B1" s="1" t="s">
        <v>57</v>
      </c>
    </row>
    <row r="3" spans="1:8" s="2" customFormat="1" ht="15">
      <c r="A3" s="47"/>
      <c r="B3" s="5" t="s">
        <v>0</v>
      </c>
      <c r="C3" s="43" t="s">
        <v>1</v>
      </c>
      <c r="D3" s="44" t="s">
        <v>2</v>
      </c>
      <c r="E3" s="44" t="s">
        <v>3</v>
      </c>
      <c r="F3" s="44" t="s">
        <v>4</v>
      </c>
      <c r="G3" s="44" t="s">
        <v>3</v>
      </c>
      <c r="H3" s="44" t="s">
        <v>4</v>
      </c>
    </row>
    <row r="4" spans="1:6" ht="15">
      <c r="A4" s="48" t="s">
        <v>5</v>
      </c>
      <c r="B4" s="6" t="s">
        <v>15</v>
      </c>
      <c r="C4" s="7"/>
      <c r="D4" s="8"/>
      <c r="E4" s="8"/>
      <c r="F4" s="8"/>
    </row>
    <row r="5" spans="1:6" ht="15">
      <c r="A5" s="48"/>
      <c r="B5" s="6"/>
      <c r="C5" s="7"/>
      <c r="D5" s="8"/>
      <c r="E5" s="8"/>
      <c r="F5" s="8"/>
    </row>
    <row r="6" spans="1:2" ht="108" customHeight="1">
      <c r="A6" s="46" t="s">
        <v>25</v>
      </c>
      <c r="B6" s="9" t="s">
        <v>66</v>
      </c>
    </row>
    <row r="7" spans="2:6" ht="15" customHeight="1">
      <c r="B7" s="9" t="s">
        <v>67</v>
      </c>
      <c r="C7" s="2" t="s">
        <v>22</v>
      </c>
      <c r="D7" s="3">
        <v>5</v>
      </c>
      <c r="E7" s="3">
        <v>120</v>
      </c>
      <c r="F7" s="3">
        <f>SUM(E7*D7)</f>
        <v>600</v>
      </c>
    </row>
    <row r="8" spans="2:6" ht="15" customHeight="1">
      <c r="B8" s="9" t="s">
        <v>68</v>
      </c>
      <c r="C8" s="2" t="s">
        <v>22</v>
      </c>
      <c r="D8" s="3">
        <v>5</v>
      </c>
      <c r="E8" s="3">
        <v>100</v>
      </c>
      <c r="F8" s="3">
        <f>SUM(E8*D8)</f>
        <v>500</v>
      </c>
    </row>
    <row r="9" spans="2:6" ht="15" customHeight="1">
      <c r="B9" s="9" t="s">
        <v>82</v>
      </c>
      <c r="C9" s="2" t="s">
        <v>22</v>
      </c>
      <c r="D9" s="3">
        <v>1</v>
      </c>
      <c r="E9" s="3">
        <v>120</v>
      </c>
      <c r="F9" s="3">
        <f>SUM(E9*D9)</f>
        <v>120</v>
      </c>
    </row>
    <row r="10" spans="2:6" ht="15" customHeight="1">
      <c r="B10" s="9" t="s">
        <v>83</v>
      </c>
      <c r="C10" s="2" t="s">
        <v>22</v>
      </c>
      <c r="D10" s="3">
        <v>1</v>
      </c>
      <c r="E10" s="3">
        <v>100</v>
      </c>
      <c r="F10" s="3">
        <f>SUM(E10*D10)</f>
        <v>100</v>
      </c>
    </row>
    <row r="11" spans="2:6" ht="15" customHeight="1">
      <c r="B11" s="9" t="s">
        <v>84</v>
      </c>
      <c r="C11" s="2" t="s">
        <v>69</v>
      </c>
      <c r="D11" s="3">
        <v>1</v>
      </c>
      <c r="E11" s="3">
        <v>100</v>
      </c>
      <c r="F11" s="3">
        <f>SUM(E11*D11)</f>
        <v>100</v>
      </c>
    </row>
    <row r="12" ht="15" customHeight="1"/>
    <row r="13" spans="1:2" ht="93.75" customHeight="1">
      <c r="A13" s="46" t="s">
        <v>26</v>
      </c>
      <c r="B13" s="9" t="s">
        <v>128</v>
      </c>
    </row>
    <row r="14" spans="3:6" ht="15" customHeight="1">
      <c r="C14" s="2" t="s">
        <v>22</v>
      </c>
      <c r="D14" s="3">
        <v>7</v>
      </c>
      <c r="E14" s="3">
        <v>150</v>
      </c>
      <c r="F14" s="3">
        <f>SUM(E14*D14)</f>
        <v>1050</v>
      </c>
    </row>
    <row r="15" ht="15" customHeight="1"/>
    <row r="16" spans="1:2" ht="75">
      <c r="A16" s="46" t="s">
        <v>27</v>
      </c>
      <c r="B16" s="9" t="s">
        <v>146</v>
      </c>
    </row>
    <row r="18" spans="3:4" ht="15" customHeight="1">
      <c r="C18" s="2" t="s">
        <v>12</v>
      </c>
      <c r="D18" s="3">
        <v>24</v>
      </c>
    </row>
    <row r="19" ht="15" customHeight="1"/>
    <row r="20" spans="1:2" ht="75">
      <c r="A20" s="46" t="s">
        <v>28</v>
      </c>
      <c r="B20" s="9" t="s">
        <v>115</v>
      </c>
    </row>
    <row r="21" spans="3:4" ht="15" customHeight="1">
      <c r="C21" s="2" t="s">
        <v>69</v>
      </c>
      <c r="D21" s="3">
        <v>1</v>
      </c>
    </row>
    <row r="22" ht="15" customHeight="1"/>
    <row r="23" spans="1:2" ht="93" customHeight="1">
      <c r="A23" s="46" t="s">
        <v>30</v>
      </c>
      <c r="B23" s="9" t="s">
        <v>85</v>
      </c>
    </row>
    <row r="24" spans="2:6" ht="15" customHeight="1">
      <c r="B24" s="9" t="s">
        <v>86</v>
      </c>
      <c r="C24" s="2" t="s">
        <v>22</v>
      </c>
      <c r="D24" s="3">
        <v>4</v>
      </c>
      <c r="E24" s="3">
        <v>150</v>
      </c>
      <c r="F24" s="3">
        <f>SUM(E24*D24)</f>
        <v>600</v>
      </c>
    </row>
    <row r="25" spans="2:4" ht="15" customHeight="1">
      <c r="B25" s="9" t="s">
        <v>87</v>
      </c>
      <c r="C25" s="2" t="s">
        <v>22</v>
      </c>
      <c r="D25" s="3">
        <v>8</v>
      </c>
    </row>
    <row r="26" spans="2:6" ht="15" customHeight="1">
      <c r="B26" s="9" t="s">
        <v>88</v>
      </c>
      <c r="C26" s="2" t="s">
        <v>22</v>
      </c>
      <c r="D26" s="3">
        <v>2</v>
      </c>
      <c r="E26" s="3">
        <v>150</v>
      </c>
      <c r="F26" s="3">
        <f>SUM(E26*D26)</f>
        <v>300</v>
      </c>
    </row>
    <row r="27" spans="1:6" ht="15">
      <c r="A27" s="49"/>
      <c r="B27" s="10"/>
      <c r="C27" s="4"/>
      <c r="D27" s="11"/>
      <c r="E27" s="12"/>
      <c r="F27" s="12"/>
    </row>
    <row r="28" spans="1:2" ht="90">
      <c r="A28" s="46" t="s">
        <v>61</v>
      </c>
      <c r="B28" s="9" t="s">
        <v>89</v>
      </c>
    </row>
    <row r="29" spans="3:6" ht="15" customHeight="1">
      <c r="C29" s="2" t="s">
        <v>7</v>
      </c>
      <c r="D29" s="3">
        <v>80</v>
      </c>
      <c r="E29" s="3">
        <v>55</v>
      </c>
      <c r="F29" s="3">
        <f>SUM(E29*D29)</f>
        <v>4400</v>
      </c>
    </row>
    <row r="30" ht="15" customHeight="1"/>
    <row r="31" spans="1:2" ht="90">
      <c r="A31" s="46" t="s">
        <v>53</v>
      </c>
      <c r="B31" s="9" t="s">
        <v>130</v>
      </c>
    </row>
    <row r="32" spans="3:4" ht="15" customHeight="1">
      <c r="C32" s="2" t="s">
        <v>7</v>
      </c>
      <c r="D32" s="3">
        <v>70</v>
      </c>
    </row>
    <row r="33" ht="15" customHeight="1"/>
    <row r="34" spans="1:2" ht="109.5" customHeight="1">
      <c r="A34" s="46" t="s">
        <v>54</v>
      </c>
      <c r="B34" s="9" t="s">
        <v>71</v>
      </c>
    </row>
    <row r="35" spans="3:6" ht="15" customHeight="1">
      <c r="C35" s="2" t="s">
        <v>7</v>
      </c>
      <c r="D35" s="3">
        <v>70</v>
      </c>
      <c r="E35" s="3">
        <v>45</v>
      </c>
      <c r="F35" s="3">
        <f>SUM(E35*D35)</f>
        <v>3150</v>
      </c>
    </row>
    <row r="36" ht="15" customHeight="1"/>
    <row r="37" spans="1:2" ht="77.25" customHeight="1">
      <c r="A37" s="46" t="s">
        <v>116</v>
      </c>
      <c r="B37" s="9" t="s">
        <v>31</v>
      </c>
    </row>
    <row r="38" spans="3:6" ht="15" customHeight="1">
      <c r="C38" s="2" t="s">
        <v>7</v>
      </c>
      <c r="D38" s="3">
        <v>105</v>
      </c>
      <c r="E38" s="3">
        <v>30</v>
      </c>
      <c r="F38" s="3">
        <f>SUM(E38*D38)</f>
        <v>3150</v>
      </c>
    </row>
    <row r="39" ht="15" customHeight="1"/>
    <row r="40" spans="1:2" ht="110.25" customHeight="1">
      <c r="A40" s="46" t="s">
        <v>127</v>
      </c>
      <c r="B40" s="45" t="s">
        <v>70</v>
      </c>
    </row>
    <row r="41" spans="3:6" ht="15" customHeight="1">
      <c r="C41" s="2" t="s">
        <v>69</v>
      </c>
      <c r="D41" s="3">
        <v>1</v>
      </c>
      <c r="E41" s="3">
        <v>30</v>
      </c>
      <c r="F41" s="3">
        <f>SUM(E41*D41)</f>
        <v>30</v>
      </c>
    </row>
    <row r="42" ht="15" customHeight="1"/>
    <row r="43" spans="1:2" ht="107.25" customHeight="1">
      <c r="A43" s="46" t="s">
        <v>129</v>
      </c>
      <c r="B43" s="45" t="s">
        <v>145</v>
      </c>
    </row>
    <row r="44" spans="3:6" ht="15" customHeight="1">
      <c r="C44" s="2" t="s">
        <v>69</v>
      </c>
      <c r="D44" s="3">
        <v>1</v>
      </c>
      <c r="E44" s="3">
        <v>300</v>
      </c>
      <c r="F44" s="3">
        <f>SUM(E44*D44)</f>
        <v>300</v>
      </c>
    </row>
    <row r="45" ht="15" customHeight="1"/>
    <row r="46" spans="1:2" ht="90">
      <c r="A46" s="46" t="s">
        <v>144</v>
      </c>
      <c r="B46" s="9" t="s">
        <v>155</v>
      </c>
    </row>
    <row r="47" spans="3:4" ht="15" customHeight="1">
      <c r="C47" s="2" t="s">
        <v>58</v>
      </c>
      <c r="D47" s="3">
        <v>1</v>
      </c>
    </row>
    <row r="48" ht="15" customHeight="1"/>
    <row r="49" spans="1:2" ht="90">
      <c r="A49" s="46" t="s">
        <v>147</v>
      </c>
      <c r="B49" s="45" t="s">
        <v>148</v>
      </c>
    </row>
    <row r="50" spans="3:4" ht="15" customHeight="1">
      <c r="C50" s="2" t="s">
        <v>69</v>
      </c>
      <c r="D50" s="3">
        <v>1</v>
      </c>
    </row>
    <row r="51" spans="7:8" ht="15" customHeight="1">
      <c r="G51" s="38"/>
      <c r="H51" s="38"/>
    </row>
    <row r="52" spans="1:8" s="17" customFormat="1" ht="15" customHeight="1">
      <c r="A52" s="48" t="s">
        <v>5</v>
      </c>
      <c r="B52" s="13" t="s">
        <v>16</v>
      </c>
      <c r="C52" s="14"/>
      <c r="D52" s="15"/>
      <c r="E52" s="15"/>
      <c r="F52" s="16">
        <f>SUM(F28:F51)</f>
        <v>11030</v>
      </c>
      <c r="G52" s="37"/>
      <c r="H52" s="37"/>
    </row>
    <row r="54" spans="1:6" ht="15">
      <c r="A54" s="48" t="s">
        <v>6</v>
      </c>
      <c r="B54" s="6" t="s">
        <v>8</v>
      </c>
      <c r="C54" s="7"/>
      <c r="D54" s="8"/>
      <c r="E54" s="8"/>
      <c r="F54" s="8"/>
    </row>
    <row r="56" spans="1:2" ht="65.25" customHeight="1">
      <c r="A56" s="46" t="s">
        <v>62</v>
      </c>
      <c r="B56" s="9" t="s">
        <v>150</v>
      </c>
    </row>
    <row r="57" spans="2:6" ht="15">
      <c r="B57" s="9" t="s">
        <v>149</v>
      </c>
      <c r="C57" s="2" t="s">
        <v>7</v>
      </c>
      <c r="D57" s="3">
        <v>85</v>
      </c>
      <c r="E57" s="3">
        <v>850</v>
      </c>
      <c r="F57" s="3">
        <f>SUM(E57*D57)</f>
        <v>72250</v>
      </c>
    </row>
    <row r="58" spans="2:4" ht="15">
      <c r="B58" s="9" t="s">
        <v>90</v>
      </c>
      <c r="C58" s="2" t="s">
        <v>12</v>
      </c>
      <c r="D58" s="3">
        <v>8</v>
      </c>
    </row>
    <row r="60" spans="1:2" ht="108" customHeight="1">
      <c r="A60" s="46" t="s">
        <v>63</v>
      </c>
      <c r="B60" s="19" t="s">
        <v>151</v>
      </c>
    </row>
    <row r="61" spans="3:6" ht="15">
      <c r="C61" s="2" t="s">
        <v>7</v>
      </c>
      <c r="D61" s="3">
        <v>10</v>
      </c>
      <c r="E61" s="3">
        <v>220</v>
      </c>
      <c r="F61" s="3">
        <f>SUM(E61*D61)</f>
        <v>2200</v>
      </c>
    </row>
    <row r="63" spans="1:2" ht="108" customHeight="1">
      <c r="A63" s="46" t="s">
        <v>64</v>
      </c>
      <c r="B63" s="9" t="s">
        <v>29</v>
      </c>
    </row>
    <row r="64" spans="3:6" ht="15">
      <c r="C64" s="2" t="s">
        <v>7</v>
      </c>
      <c r="D64" s="3">
        <v>150</v>
      </c>
      <c r="E64" s="3">
        <v>70</v>
      </c>
      <c r="F64" s="3">
        <f>SUM(E64*D64)</f>
        <v>10500</v>
      </c>
    </row>
    <row r="66" spans="1:2" ht="60.75" customHeight="1">
      <c r="A66" s="46" t="s">
        <v>32</v>
      </c>
      <c r="B66" s="9" t="s">
        <v>35</v>
      </c>
    </row>
    <row r="67" spans="3:6" ht="15">
      <c r="C67" s="2" t="s">
        <v>12</v>
      </c>
      <c r="D67" s="3">
        <v>50</v>
      </c>
      <c r="E67" s="3">
        <v>50</v>
      </c>
      <c r="F67" s="3">
        <f>SUM(E67*D67)</f>
        <v>2500</v>
      </c>
    </row>
    <row r="69" spans="1:2" ht="153" customHeight="1">
      <c r="A69" s="46" t="s">
        <v>34</v>
      </c>
      <c r="B69" s="20" t="s">
        <v>72</v>
      </c>
    </row>
    <row r="70" spans="2:6" ht="15">
      <c r="B70" s="9" t="s">
        <v>73</v>
      </c>
      <c r="C70" s="2" t="s">
        <v>7</v>
      </c>
      <c r="D70" s="3">
        <v>70</v>
      </c>
      <c r="E70" s="3">
        <v>75</v>
      </c>
      <c r="F70" s="3">
        <f>SUM(E70*D70)</f>
        <v>5250</v>
      </c>
    </row>
    <row r="71" spans="2:6" ht="15">
      <c r="B71" s="9" t="s">
        <v>59</v>
      </c>
      <c r="C71" s="2" t="s">
        <v>58</v>
      </c>
      <c r="D71" s="3">
        <v>4</v>
      </c>
      <c r="E71" s="3">
        <v>75</v>
      </c>
      <c r="F71" s="3">
        <f>SUM(E71*D71)</f>
        <v>300</v>
      </c>
    </row>
    <row r="73" spans="1:2" ht="60.75" customHeight="1">
      <c r="A73" s="46" t="s">
        <v>55</v>
      </c>
      <c r="B73" s="9" t="s">
        <v>91</v>
      </c>
    </row>
    <row r="74" spans="3:6" ht="15.75" customHeight="1">
      <c r="C74" s="2" t="s">
        <v>7</v>
      </c>
      <c r="D74" s="3">
        <v>70</v>
      </c>
      <c r="E74" s="3">
        <v>16</v>
      </c>
      <c r="F74" s="3">
        <f>SUM(E74*D74)</f>
        <v>1120</v>
      </c>
    </row>
    <row r="76" spans="1:2" ht="78.75" customHeight="1">
      <c r="A76" s="46" t="s">
        <v>56</v>
      </c>
      <c r="B76" s="9" t="s">
        <v>92</v>
      </c>
    </row>
    <row r="77" spans="3:6" ht="15">
      <c r="C77" s="2" t="s">
        <v>7</v>
      </c>
      <c r="D77" s="3">
        <v>70</v>
      </c>
      <c r="E77" s="3">
        <v>20</v>
      </c>
      <c r="F77" s="3">
        <f>SUM(E77*D77)</f>
        <v>1400</v>
      </c>
    </row>
    <row r="78" spans="4:8" ht="15">
      <c r="D78" s="41"/>
      <c r="E78" s="41"/>
      <c r="F78" s="41"/>
      <c r="G78" s="38"/>
      <c r="H78" s="38"/>
    </row>
    <row r="79" spans="1:8" s="17" customFormat="1" ht="15">
      <c r="A79" s="48" t="s">
        <v>33</v>
      </c>
      <c r="B79" s="13" t="s">
        <v>9</v>
      </c>
      <c r="C79" s="14"/>
      <c r="D79" s="15"/>
      <c r="E79" s="15"/>
      <c r="F79" s="15">
        <f>SUM(F56:F78)</f>
        <v>95520</v>
      </c>
      <c r="G79" s="39"/>
      <c r="H79" s="39"/>
    </row>
    <row r="80" spans="1:6" s="17" customFormat="1" ht="15">
      <c r="A80" s="48"/>
      <c r="B80" s="6"/>
      <c r="C80" s="21"/>
      <c r="D80" s="22"/>
      <c r="E80" s="22"/>
      <c r="F80" s="22"/>
    </row>
    <row r="81" spans="1:6" s="17" customFormat="1" ht="15">
      <c r="A81" s="48"/>
      <c r="B81" s="6"/>
      <c r="C81" s="21"/>
      <c r="D81" s="22"/>
      <c r="E81" s="22"/>
      <c r="F81" s="22"/>
    </row>
    <row r="82" spans="1:6" s="23" customFormat="1" ht="15">
      <c r="A82" s="48" t="s">
        <v>18</v>
      </c>
      <c r="B82" s="6" t="s">
        <v>10</v>
      </c>
      <c r="C82" s="21"/>
      <c r="D82" s="22"/>
      <c r="E82" s="22"/>
      <c r="F82" s="22"/>
    </row>
    <row r="84" spans="1:2" ht="150">
      <c r="A84" s="46" t="s">
        <v>65</v>
      </c>
      <c r="B84" s="9" t="s">
        <v>135</v>
      </c>
    </row>
    <row r="85" spans="3:6" ht="15">
      <c r="C85" s="2" t="s">
        <v>7</v>
      </c>
      <c r="D85" s="3">
        <v>130</v>
      </c>
      <c r="E85" s="3">
        <v>55</v>
      </c>
      <c r="F85" s="3">
        <f>SUM(E85*D85)</f>
        <v>7150</v>
      </c>
    </row>
    <row r="86" spans="7:8" ht="15">
      <c r="G86" s="38"/>
      <c r="H86" s="38"/>
    </row>
    <row r="87" spans="1:8" s="17" customFormat="1" ht="15">
      <c r="A87" s="48" t="s">
        <v>18</v>
      </c>
      <c r="B87" s="13" t="s">
        <v>11</v>
      </c>
      <c r="C87" s="14"/>
      <c r="D87" s="15"/>
      <c r="E87" s="15"/>
      <c r="F87" s="15">
        <f>SUM(F84:F86)</f>
        <v>7150</v>
      </c>
      <c r="G87" s="39"/>
      <c r="H87" s="39"/>
    </row>
    <row r="88" spans="1:6" s="17" customFormat="1" ht="15">
      <c r="A88" s="48"/>
      <c r="B88" s="6"/>
      <c r="C88" s="21"/>
      <c r="D88" s="22"/>
      <c r="E88" s="22"/>
      <c r="F88" s="22"/>
    </row>
    <row r="89" spans="1:6" s="17" customFormat="1" ht="15">
      <c r="A89" s="48"/>
      <c r="B89" s="6"/>
      <c r="C89" s="21"/>
      <c r="D89" s="22"/>
      <c r="E89" s="22"/>
      <c r="F89" s="22"/>
    </row>
    <row r="90" spans="1:6" s="17" customFormat="1" ht="15">
      <c r="A90" s="48" t="s">
        <v>19</v>
      </c>
      <c r="B90" s="6" t="s">
        <v>75</v>
      </c>
      <c r="C90" s="21"/>
      <c r="D90" s="22"/>
      <c r="E90" s="22"/>
      <c r="F90" s="22"/>
    </row>
    <row r="91" spans="1:6" s="17" customFormat="1" ht="15">
      <c r="A91" s="48"/>
      <c r="B91" s="6"/>
      <c r="C91" s="21"/>
      <c r="D91" s="22"/>
      <c r="E91" s="22"/>
      <c r="F91" s="22"/>
    </row>
    <row r="92" spans="1:6" s="25" customFormat="1" ht="108" customHeight="1">
      <c r="A92" s="51" t="s">
        <v>38</v>
      </c>
      <c r="B92" s="24" t="s">
        <v>74</v>
      </c>
      <c r="C92" s="7"/>
      <c r="D92" s="8"/>
      <c r="E92" s="8"/>
      <c r="F92" s="8"/>
    </row>
    <row r="93" spans="3:6" ht="15" customHeight="1">
      <c r="C93" s="2" t="s">
        <v>7</v>
      </c>
      <c r="D93" s="3">
        <v>70</v>
      </c>
      <c r="E93" s="3">
        <v>300</v>
      </c>
      <c r="F93" s="3">
        <f>SUM(E93*D93)</f>
        <v>21000</v>
      </c>
    </row>
    <row r="94" spans="1:6" s="25" customFormat="1" ht="15">
      <c r="A94" s="51"/>
      <c r="B94" s="26"/>
      <c r="C94" s="7"/>
      <c r="D94" s="8"/>
      <c r="E94" s="8"/>
      <c r="F94" s="8"/>
    </row>
    <row r="95" spans="1:2" ht="122.25" customHeight="1">
      <c r="A95" s="46" t="s">
        <v>36</v>
      </c>
      <c r="B95" s="27" t="s">
        <v>37</v>
      </c>
    </row>
    <row r="96" spans="3:6" ht="15" customHeight="1">
      <c r="C96" s="2" t="s">
        <v>7</v>
      </c>
      <c r="D96" s="3">
        <v>250</v>
      </c>
      <c r="E96" s="3">
        <v>300</v>
      </c>
      <c r="F96" s="3">
        <f>SUM(E96*D96)</f>
        <v>75000</v>
      </c>
    </row>
    <row r="97" ht="15" customHeight="1"/>
    <row r="98" spans="1:8" ht="15">
      <c r="A98" s="52" t="s">
        <v>19</v>
      </c>
      <c r="B98" s="28" t="s">
        <v>76</v>
      </c>
      <c r="C98" s="29"/>
      <c r="D98" s="30"/>
      <c r="E98" s="30"/>
      <c r="F98" s="15">
        <f>SUM(F90:F96)</f>
        <v>96000</v>
      </c>
      <c r="G98" s="40"/>
      <c r="H98" s="40"/>
    </row>
    <row r="99" spans="1:7" ht="15">
      <c r="A99" s="48"/>
      <c r="B99" s="6"/>
      <c r="C99" s="7"/>
      <c r="D99" s="8"/>
      <c r="E99" s="8"/>
      <c r="F99" s="22"/>
      <c r="G99" s="25"/>
    </row>
    <row r="100" spans="1:7" ht="15">
      <c r="A100" s="48"/>
      <c r="B100" s="6"/>
      <c r="C100" s="7"/>
      <c r="D100" s="8"/>
      <c r="E100" s="8"/>
      <c r="F100" s="22"/>
      <c r="G100" s="25"/>
    </row>
    <row r="101" spans="1:6" s="17" customFormat="1" ht="15">
      <c r="A101" s="48" t="s">
        <v>39</v>
      </c>
      <c r="B101" s="6" t="s">
        <v>40</v>
      </c>
      <c r="C101" s="21"/>
      <c r="D101" s="22"/>
      <c r="E101" s="22"/>
      <c r="F101" s="22"/>
    </row>
    <row r="102" spans="1:6" s="17" customFormat="1" ht="15">
      <c r="A102" s="48"/>
      <c r="B102" s="6"/>
      <c r="C102" s="21"/>
      <c r="D102" s="22"/>
      <c r="E102" s="22"/>
      <c r="F102" s="22"/>
    </row>
    <row r="103" spans="1:6" s="25" customFormat="1" ht="94.5" customHeight="1">
      <c r="A103" s="51" t="s">
        <v>41</v>
      </c>
      <c r="B103" s="24" t="s">
        <v>94</v>
      </c>
      <c r="C103" s="7"/>
      <c r="D103" s="8"/>
      <c r="E103" s="8"/>
      <c r="F103" s="8"/>
    </row>
    <row r="104" spans="1:6" s="25" customFormat="1" ht="15">
      <c r="A104" s="51"/>
      <c r="B104" s="26" t="s">
        <v>77</v>
      </c>
      <c r="C104" s="7" t="s">
        <v>22</v>
      </c>
      <c r="D104" s="8">
        <v>4</v>
      </c>
      <c r="E104" s="8">
        <v>3850</v>
      </c>
      <c r="F104" s="8">
        <f>SUM(E104*D104)</f>
        <v>15400</v>
      </c>
    </row>
    <row r="105" spans="1:6" s="25" customFormat="1" ht="15">
      <c r="A105" s="51"/>
      <c r="B105" s="26" t="s">
        <v>93</v>
      </c>
      <c r="C105" s="7" t="s">
        <v>22</v>
      </c>
      <c r="D105" s="8">
        <v>1</v>
      </c>
      <c r="E105" s="8">
        <v>3200</v>
      </c>
      <c r="F105" s="8">
        <f>SUM(E105*D105)</f>
        <v>3200</v>
      </c>
    </row>
    <row r="106" spans="1:6" s="25" customFormat="1" ht="15">
      <c r="A106" s="51"/>
      <c r="B106" s="26" t="s">
        <v>95</v>
      </c>
      <c r="C106" s="7" t="s">
        <v>22</v>
      </c>
      <c r="D106" s="8">
        <v>5</v>
      </c>
      <c r="E106" s="8">
        <v>2600</v>
      </c>
      <c r="F106" s="8">
        <f>SUM(E106*D106)</f>
        <v>13000</v>
      </c>
    </row>
    <row r="107" spans="1:6" s="25" customFormat="1" ht="15">
      <c r="A107" s="51"/>
      <c r="B107" s="26" t="s">
        <v>96</v>
      </c>
      <c r="C107" s="7" t="s">
        <v>22</v>
      </c>
      <c r="D107" s="8">
        <v>1</v>
      </c>
      <c r="E107" s="8"/>
      <c r="F107" s="8"/>
    </row>
    <row r="108" spans="1:6" s="25" customFormat="1" ht="15">
      <c r="A108" s="51"/>
      <c r="B108" s="26" t="s">
        <v>97</v>
      </c>
      <c r="C108" s="7" t="s">
        <v>22</v>
      </c>
      <c r="D108" s="8">
        <v>3</v>
      </c>
      <c r="E108" s="8"/>
      <c r="F108" s="8"/>
    </row>
    <row r="109" spans="1:8" s="25" customFormat="1" ht="15">
      <c r="A109" s="51"/>
      <c r="B109" s="26"/>
      <c r="C109" s="7"/>
      <c r="D109" s="41"/>
      <c r="E109" s="8"/>
      <c r="F109" s="8"/>
      <c r="G109" s="38"/>
      <c r="H109" s="38"/>
    </row>
    <row r="110" spans="1:8" s="25" customFormat="1" ht="15">
      <c r="A110" s="48" t="s">
        <v>39</v>
      </c>
      <c r="B110" s="13" t="s">
        <v>51</v>
      </c>
      <c r="C110" s="29"/>
      <c r="D110" s="30"/>
      <c r="E110" s="30"/>
      <c r="F110" s="15">
        <f>SUM(F102:F109)</f>
        <v>31600</v>
      </c>
      <c r="G110" s="40"/>
      <c r="H110" s="40"/>
    </row>
    <row r="111" spans="1:7" ht="15">
      <c r="A111" s="48"/>
      <c r="B111" s="6"/>
      <c r="C111" s="7"/>
      <c r="D111" s="8"/>
      <c r="E111" s="8"/>
      <c r="F111" s="22"/>
      <c r="G111" s="25"/>
    </row>
    <row r="112" spans="1:6" s="17" customFormat="1" ht="15">
      <c r="A112" s="48" t="s">
        <v>42</v>
      </c>
      <c r="B112" s="6" t="s">
        <v>24</v>
      </c>
      <c r="C112" s="21"/>
      <c r="D112" s="22"/>
      <c r="E112" s="22"/>
      <c r="F112" s="22"/>
    </row>
    <row r="113" spans="1:6" s="17" customFormat="1" ht="15">
      <c r="A113" s="48"/>
      <c r="B113" s="6"/>
      <c r="C113" s="21"/>
      <c r="D113" s="22"/>
      <c r="E113" s="22"/>
      <c r="F113" s="22"/>
    </row>
    <row r="114" spans="1:6" s="17" customFormat="1" ht="150">
      <c r="A114" s="51" t="s">
        <v>43</v>
      </c>
      <c r="B114" s="26" t="s">
        <v>156</v>
      </c>
      <c r="C114" s="21"/>
      <c r="D114" s="22"/>
      <c r="E114" s="22"/>
      <c r="F114" s="22"/>
    </row>
    <row r="115" spans="1:6" s="17" customFormat="1" ht="15">
      <c r="A115" s="51"/>
      <c r="B115" s="26"/>
      <c r="C115" s="21"/>
      <c r="D115" s="22"/>
      <c r="E115" s="22"/>
      <c r="F115" s="22"/>
    </row>
    <row r="116" spans="1:6" s="17" customFormat="1" ht="15">
      <c r="A116" s="48"/>
      <c r="B116" s="26" t="s">
        <v>117</v>
      </c>
      <c r="C116" s="7" t="s">
        <v>12</v>
      </c>
      <c r="D116" s="8">
        <v>70</v>
      </c>
      <c r="E116" s="22"/>
      <c r="F116" s="22"/>
    </row>
    <row r="117" spans="1:6" s="17" customFormat="1" ht="15">
      <c r="A117" s="48"/>
      <c r="B117" s="26"/>
      <c r="C117" s="7"/>
      <c r="D117" s="8"/>
      <c r="E117" s="22"/>
      <c r="F117" s="22"/>
    </row>
    <row r="118" spans="1:6" s="17" customFormat="1" ht="60">
      <c r="A118" s="51" t="s">
        <v>44</v>
      </c>
      <c r="B118" s="53" t="s">
        <v>158</v>
      </c>
      <c r="C118" s="7"/>
      <c r="D118" s="8"/>
      <c r="E118" s="22"/>
      <c r="F118" s="22"/>
    </row>
    <row r="119" spans="1:6" s="17" customFormat="1" ht="15">
      <c r="A119" s="48"/>
      <c r="B119" s="26"/>
      <c r="C119" s="7"/>
      <c r="D119" s="8"/>
      <c r="E119" s="22"/>
      <c r="F119" s="22"/>
    </row>
    <row r="120" spans="1:6" s="17" customFormat="1" ht="15">
      <c r="A120" s="48"/>
      <c r="B120" s="26" t="s">
        <v>136</v>
      </c>
      <c r="C120" s="7" t="s">
        <v>22</v>
      </c>
      <c r="D120" s="8">
        <v>2</v>
      </c>
      <c r="E120" s="22"/>
      <c r="F120" s="22"/>
    </row>
    <row r="121" spans="1:6" s="17" customFormat="1" ht="15">
      <c r="A121" s="48"/>
      <c r="B121" s="26"/>
      <c r="C121" s="7"/>
      <c r="D121" s="8"/>
      <c r="E121" s="22"/>
      <c r="F121" s="22"/>
    </row>
    <row r="122" spans="1:6" s="17" customFormat="1" ht="60">
      <c r="A122" s="51" t="s">
        <v>52</v>
      </c>
      <c r="B122" s="53" t="s">
        <v>118</v>
      </c>
      <c r="C122" s="7"/>
      <c r="D122" s="8"/>
      <c r="E122" s="22"/>
      <c r="F122" s="22"/>
    </row>
    <row r="123" spans="1:6" s="17" customFormat="1" ht="15">
      <c r="A123" s="48"/>
      <c r="B123" s="26"/>
      <c r="C123" s="7" t="s">
        <v>69</v>
      </c>
      <c r="D123" s="8">
        <v>1</v>
      </c>
      <c r="E123" s="22"/>
      <c r="F123" s="22"/>
    </row>
    <row r="124" spans="1:6" s="17" customFormat="1" ht="15">
      <c r="A124" s="48"/>
      <c r="B124" s="26"/>
      <c r="C124" s="7"/>
      <c r="D124" s="8"/>
      <c r="E124" s="22"/>
      <c r="F124" s="22"/>
    </row>
    <row r="125" spans="1:6" s="17" customFormat="1" ht="15">
      <c r="A125" s="51" t="s">
        <v>60</v>
      </c>
      <c r="B125" s="53" t="s">
        <v>119</v>
      </c>
      <c r="C125" s="7"/>
      <c r="D125" s="8"/>
      <c r="E125" s="22"/>
      <c r="F125" s="22"/>
    </row>
    <row r="126" spans="1:6" s="17" customFormat="1" ht="15">
      <c r="A126" s="48"/>
      <c r="B126" s="26"/>
      <c r="C126" s="7" t="s">
        <v>69</v>
      </c>
      <c r="D126" s="8">
        <v>1</v>
      </c>
      <c r="E126" s="22"/>
      <c r="F126" s="22"/>
    </row>
    <row r="127" spans="1:6" s="17" customFormat="1" ht="15">
      <c r="A127" s="48"/>
      <c r="B127" s="26"/>
      <c r="C127" s="7"/>
      <c r="D127" s="8"/>
      <c r="E127" s="22"/>
      <c r="F127" s="22"/>
    </row>
    <row r="128" spans="1:6" s="17" customFormat="1" ht="210">
      <c r="A128" s="51" t="s">
        <v>122</v>
      </c>
      <c r="B128" s="53" t="s">
        <v>157</v>
      </c>
      <c r="C128" s="7"/>
      <c r="D128" s="8"/>
      <c r="E128" s="22"/>
      <c r="F128" s="22"/>
    </row>
    <row r="129" spans="1:6" s="17" customFormat="1" ht="15">
      <c r="A129" s="51"/>
      <c r="B129" s="53"/>
      <c r="C129" s="7"/>
      <c r="D129" s="8"/>
      <c r="E129" s="22"/>
      <c r="F129" s="22"/>
    </row>
    <row r="130" spans="1:6" s="17" customFormat="1" ht="15">
      <c r="A130" s="51"/>
      <c r="B130" s="54" t="s">
        <v>133</v>
      </c>
      <c r="C130" s="7" t="s">
        <v>12</v>
      </c>
      <c r="D130" s="8">
        <v>12</v>
      </c>
      <c r="E130" s="22"/>
      <c r="F130" s="22"/>
    </row>
    <row r="131" spans="1:6" s="17" customFormat="1" ht="15">
      <c r="A131" s="48"/>
      <c r="B131" s="54" t="s">
        <v>120</v>
      </c>
      <c r="C131" s="7" t="s">
        <v>12</v>
      </c>
      <c r="D131" s="8">
        <v>20</v>
      </c>
      <c r="E131" s="22"/>
      <c r="F131" s="22"/>
    </row>
    <row r="132" spans="1:6" s="17" customFormat="1" ht="15">
      <c r="A132" s="48"/>
      <c r="B132" s="54" t="s">
        <v>121</v>
      </c>
      <c r="C132" s="7" t="s">
        <v>12</v>
      </c>
      <c r="D132" s="8">
        <v>20</v>
      </c>
      <c r="E132" s="22"/>
      <c r="F132" s="22"/>
    </row>
    <row r="133" spans="1:6" s="17" customFormat="1" ht="15">
      <c r="A133" s="48"/>
      <c r="B133" s="6"/>
      <c r="C133" s="21"/>
      <c r="D133" s="22"/>
      <c r="E133" s="22"/>
      <c r="F133" s="22"/>
    </row>
    <row r="134" spans="1:6" s="25" customFormat="1" ht="111" customHeight="1">
      <c r="A134" s="51" t="s">
        <v>123</v>
      </c>
      <c r="B134" s="24" t="s">
        <v>78</v>
      </c>
      <c r="C134" s="7"/>
      <c r="D134" s="8"/>
      <c r="E134" s="8"/>
      <c r="F134" s="8"/>
    </row>
    <row r="135" spans="1:6" s="25" customFormat="1" ht="33.75" customHeight="1">
      <c r="A135" s="51"/>
      <c r="B135" s="26" t="s">
        <v>79</v>
      </c>
      <c r="C135" s="7" t="s">
        <v>22</v>
      </c>
      <c r="D135" s="8">
        <v>4</v>
      </c>
      <c r="E135" s="8">
        <v>800</v>
      </c>
      <c r="F135" s="8">
        <f aca="true" t="shared" si="0" ref="F135:F140">SUM(E135*D135)</f>
        <v>3200</v>
      </c>
    </row>
    <row r="136" spans="1:6" s="25" customFormat="1" ht="20.25" customHeight="1">
      <c r="A136" s="51"/>
      <c r="B136" s="26" t="s">
        <v>100</v>
      </c>
      <c r="C136" s="7" t="s">
        <v>22</v>
      </c>
      <c r="D136" s="8">
        <v>2</v>
      </c>
      <c r="E136" s="8">
        <v>2500</v>
      </c>
      <c r="F136" s="8">
        <f t="shared" si="0"/>
        <v>5000</v>
      </c>
    </row>
    <row r="137" spans="1:6" s="25" customFormat="1" ht="15">
      <c r="A137" s="51"/>
      <c r="B137" s="26" t="s">
        <v>101</v>
      </c>
      <c r="C137" s="7" t="s">
        <v>22</v>
      </c>
      <c r="D137" s="8">
        <v>4</v>
      </c>
      <c r="E137" s="8">
        <v>80</v>
      </c>
      <c r="F137" s="8">
        <f t="shared" si="0"/>
        <v>320</v>
      </c>
    </row>
    <row r="138" spans="1:6" s="25" customFormat="1" ht="15">
      <c r="A138" s="51"/>
      <c r="B138" s="26" t="s">
        <v>102</v>
      </c>
      <c r="C138" s="7" t="s">
        <v>22</v>
      </c>
      <c r="D138" s="8">
        <v>6</v>
      </c>
      <c r="E138" s="8">
        <v>95</v>
      </c>
      <c r="F138" s="8">
        <f t="shared" si="0"/>
        <v>570</v>
      </c>
    </row>
    <row r="139" spans="1:6" s="25" customFormat="1" ht="15">
      <c r="A139" s="51"/>
      <c r="B139" s="26" t="s">
        <v>103</v>
      </c>
      <c r="C139" s="7" t="s">
        <v>22</v>
      </c>
      <c r="D139" s="8">
        <v>6</v>
      </c>
      <c r="E139" s="8">
        <v>110</v>
      </c>
      <c r="F139" s="8">
        <f t="shared" si="0"/>
        <v>660</v>
      </c>
    </row>
    <row r="140" spans="1:6" s="25" customFormat="1" ht="15">
      <c r="A140" s="51"/>
      <c r="B140" s="26" t="s">
        <v>104</v>
      </c>
      <c r="C140" s="7" t="s">
        <v>22</v>
      </c>
      <c r="D140" s="8">
        <v>1</v>
      </c>
      <c r="E140" s="8">
        <v>250</v>
      </c>
      <c r="F140" s="8">
        <f t="shared" si="0"/>
        <v>250</v>
      </c>
    </row>
    <row r="141" spans="1:6" s="25" customFormat="1" ht="15">
      <c r="A141" s="51"/>
      <c r="B141" s="26" t="s">
        <v>105</v>
      </c>
      <c r="C141" s="7" t="s">
        <v>22</v>
      </c>
      <c r="D141" s="8">
        <v>2</v>
      </c>
      <c r="E141" s="8">
        <v>250</v>
      </c>
      <c r="F141" s="8">
        <f>SUM(E141*D141)</f>
        <v>500</v>
      </c>
    </row>
    <row r="142" spans="1:6" s="25" customFormat="1" ht="15">
      <c r="A142" s="51"/>
      <c r="B142" s="26" t="s">
        <v>159</v>
      </c>
      <c r="C142" s="7" t="s">
        <v>22</v>
      </c>
      <c r="D142" s="8">
        <v>4</v>
      </c>
      <c r="E142" s="8"/>
      <c r="F142" s="8"/>
    </row>
    <row r="143" spans="1:6" s="25" customFormat="1" ht="15">
      <c r="A143" s="51"/>
      <c r="B143" s="26"/>
      <c r="C143" s="7"/>
      <c r="D143" s="8"/>
      <c r="E143" s="8"/>
      <c r="F143" s="8"/>
    </row>
    <row r="144" spans="1:6" s="25" customFormat="1" ht="90">
      <c r="A144" s="51" t="s">
        <v>124</v>
      </c>
      <c r="B144" s="24" t="s">
        <v>98</v>
      </c>
      <c r="C144" s="7"/>
      <c r="D144" s="8"/>
      <c r="E144" s="8"/>
      <c r="F144" s="8"/>
    </row>
    <row r="145" spans="1:6" s="25" customFormat="1" ht="30">
      <c r="A145" s="51"/>
      <c r="B145" s="26" t="s">
        <v>79</v>
      </c>
      <c r="C145" s="7" t="s">
        <v>22</v>
      </c>
      <c r="D145" s="8">
        <v>2</v>
      </c>
      <c r="E145" s="8"/>
      <c r="F145" s="8"/>
    </row>
    <row r="146" spans="1:6" s="25" customFormat="1" ht="30">
      <c r="A146" s="51"/>
      <c r="B146" s="26" t="s">
        <v>106</v>
      </c>
      <c r="C146" s="7" t="s">
        <v>22</v>
      </c>
      <c r="D146" s="8">
        <v>1</v>
      </c>
      <c r="E146" s="8"/>
      <c r="F146" s="8"/>
    </row>
    <row r="147" spans="1:6" s="25" customFormat="1" ht="15">
      <c r="A147" s="51"/>
      <c r="B147" s="26" t="s">
        <v>107</v>
      </c>
      <c r="C147" s="7" t="s">
        <v>22</v>
      </c>
      <c r="D147" s="8">
        <v>2</v>
      </c>
      <c r="E147" s="8"/>
      <c r="F147" s="8"/>
    </row>
    <row r="148" spans="1:6" ht="15" customHeight="1">
      <c r="A148" s="51"/>
      <c r="B148" s="26" t="s">
        <v>108</v>
      </c>
      <c r="C148" s="7" t="s">
        <v>22</v>
      </c>
      <c r="D148" s="8">
        <v>1</v>
      </c>
      <c r="E148" s="3">
        <v>300</v>
      </c>
      <c r="F148" s="3">
        <f>SUM(E148*D148)</f>
        <v>300</v>
      </c>
    </row>
    <row r="149" spans="1:6" ht="15" customHeight="1">
      <c r="A149" s="51"/>
      <c r="B149" s="26" t="s">
        <v>109</v>
      </c>
      <c r="C149" s="7" t="s">
        <v>22</v>
      </c>
      <c r="D149" s="8">
        <v>3</v>
      </c>
      <c r="E149" s="3">
        <v>300</v>
      </c>
      <c r="F149" s="3">
        <f>SUM(E149*D149)</f>
        <v>900</v>
      </c>
    </row>
    <row r="150" spans="1:6" ht="15" customHeight="1">
      <c r="A150" s="51"/>
      <c r="B150" s="26" t="s">
        <v>110</v>
      </c>
      <c r="C150" s="7" t="s">
        <v>22</v>
      </c>
      <c r="D150" s="8">
        <v>3</v>
      </c>
      <c r="E150" s="3">
        <v>300</v>
      </c>
      <c r="F150" s="3">
        <f>SUM(E150*D150)</f>
        <v>900</v>
      </c>
    </row>
    <row r="151" spans="1:4" ht="15" customHeight="1">
      <c r="A151" s="51"/>
      <c r="B151" s="26" t="s">
        <v>111</v>
      </c>
      <c r="C151" s="7" t="s">
        <v>22</v>
      </c>
      <c r="D151" s="8">
        <v>3</v>
      </c>
    </row>
    <row r="152" spans="1:4" ht="15">
      <c r="A152" s="51"/>
      <c r="B152" s="26" t="s">
        <v>99</v>
      </c>
      <c r="C152" s="7" t="s">
        <v>22</v>
      </c>
      <c r="D152" s="8">
        <v>2</v>
      </c>
    </row>
    <row r="153" spans="1:6" ht="15" customHeight="1">
      <c r="A153" s="51"/>
      <c r="B153" s="26" t="s">
        <v>112</v>
      </c>
      <c r="C153" s="7" t="s">
        <v>22</v>
      </c>
      <c r="D153" s="8">
        <v>1</v>
      </c>
      <c r="E153" s="3">
        <v>300</v>
      </c>
      <c r="F153" s="3">
        <f>SUM(E153*D153)</f>
        <v>300</v>
      </c>
    </row>
    <row r="154" spans="2:6" ht="15" customHeight="1">
      <c r="B154" s="9" t="s">
        <v>113</v>
      </c>
      <c r="C154" s="2" t="s">
        <v>58</v>
      </c>
      <c r="D154" s="3">
        <v>3</v>
      </c>
      <c r="E154" s="3">
        <v>300</v>
      </c>
      <c r="F154" s="3">
        <f>SUM(E154*D154)</f>
        <v>900</v>
      </c>
    </row>
    <row r="155" spans="2:6" ht="15" customHeight="1">
      <c r="B155" s="9" t="s">
        <v>114</v>
      </c>
      <c r="C155" s="2" t="s">
        <v>58</v>
      </c>
      <c r="D155" s="3">
        <v>4</v>
      </c>
      <c r="E155" s="3">
        <v>300</v>
      </c>
      <c r="F155" s="3">
        <f>SUM(E155*D155)</f>
        <v>1200</v>
      </c>
    </row>
    <row r="156" ht="15" customHeight="1"/>
    <row r="157" spans="1:2" ht="105">
      <c r="A157" s="51" t="s">
        <v>125</v>
      </c>
      <c r="B157" s="55" t="s">
        <v>131</v>
      </c>
    </row>
    <row r="158" spans="3:4" ht="15" customHeight="1">
      <c r="C158" s="2" t="s">
        <v>7</v>
      </c>
      <c r="D158" s="3">
        <v>70</v>
      </c>
    </row>
    <row r="159" spans="1:6" s="25" customFormat="1" ht="15">
      <c r="A159" s="51"/>
      <c r="B159" s="26"/>
      <c r="C159" s="7"/>
      <c r="D159" s="8"/>
      <c r="E159" s="8"/>
      <c r="F159" s="8"/>
    </row>
    <row r="160" spans="1:6" s="25" customFormat="1" ht="135">
      <c r="A160" s="51" t="s">
        <v>126</v>
      </c>
      <c r="B160" s="26" t="s">
        <v>141</v>
      </c>
      <c r="C160" s="7"/>
      <c r="D160" s="8"/>
      <c r="E160" s="8"/>
      <c r="F160" s="8"/>
    </row>
    <row r="161" spans="1:6" s="25" customFormat="1" ht="15">
      <c r="A161" s="51"/>
      <c r="B161" s="26" t="s">
        <v>136</v>
      </c>
      <c r="C161" s="7" t="s">
        <v>12</v>
      </c>
      <c r="D161" s="8">
        <v>12</v>
      </c>
      <c r="E161" s="8"/>
      <c r="F161" s="8"/>
    </row>
    <row r="162" spans="1:6" s="25" customFormat="1" ht="15">
      <c r="A162" s="51"/>
      <c r="B162" s="26" t="s">
        <v>137</v>
      </c>
      <c r="C162" s="7" t="s">
        <v>12</v>
      </c>
      <c r="D162" s="8">
        <v>40</v>
      </c>
      <c r="E162" s="8"/>
      <c r="F162" s="8"/>
    </row>
    <row r="163" spans="1:6" s="25" customFormat="1" ht="15">
      <c r="A163" s="51"/>
      <c r="B163" s="26"/>
      <c r="C163" s="7"/>
      <c r="D163" s="8"/>
      <c r="E163" s="8"/>
      <c r="F163" s="8"/>
    </row>
    <row r="164" spans="1:6" s="25" customFormat="1" ht="90">
      <c r="A164" s="51" t="s">
        <v>132</v>
      </c>
      <c r="B164" s="26" t="s">
        <v>161</v>
      </c>
      <c r="C164" s="7"/>
      <c r="D164" s="8"/>
      <c r="E164" s="8"/>
      <c r="F164" s="8"/>
    </row>
    <row r="165" spans="1:6" s="25" customFormat="1" ht="15">
      <c r="A165" s="51"/>
      <c r="B165" s="26"/>
      <c r="C165" s="7"/>
      <c r="D165" s="8"/>
      <c r="E165" s="8"/>
      <c r="F165" s="8"/>
    </row>
    <row r="166" spans="1:6" s="25" customFormat="1" ht="15">
      <c r="A166" s="51"/>
      <c r="B166" s="26"/>
      <c r="C166" s="7" t="s">
        <v>142</v>
      </c>
      <c r="D166" s="8">
        <v>53</v>
      </c>
      <c r="E166" s="8"/>
      <c r="F166" s="8"/>
    </row>
    <row r="167" spans="1:6" s="25" customFormat="1" ht="15">
      <c r="A167" s="51"/>
      <c r="B167" s="26"/>
      <c r="C167" s="7"/>
      <c r="D167" s="8"/>
      <c r="E167" s="8"/>
      <c r="F167" s="8"/>
    </row>
    <row r="168" spans="1:6" s="25" customFormat="1" ht="62.25" customHeight="1">
      <c r="A168" s="51" t="s">
        <v>134</v>
      </c>
      <c r="B168" s="24" t="s">
        <v>80</v>
      </c>
      <c r="C168" s="7"/>
      <c r="D168" s="8"/>
      <c r="E168" s="8"/>
      <c r="F168" s="8"/>
    </row>
    <row r="169" spans="1:6" s="25" customFormat="1" ht="15">
      <c r="A169" s="51"/>
      <c r="B169" s="26"/>
      <c r="C169" s="7" t="s">
        <v>22</v>
      </c>
      <c r="D169" s="8">
        <v>16</v>
      </c>
      <c r="E169" s="8">
        <v>10000</v>
      </c>
      <c r="F169" s="8">
        <f>SUM(E169*D169)</f>
        <v>160000</v>
      </c>
    </row>
    <row r="170" spans="1:6" s="25" customFormat="1" ht="15">
      <c r="A170" s="51"/>
      <c r="B170" s="26"/>
      <c r="C170" s="7"/>
      <c r="D170" s="8"/>
      <c r="E170" s="8"/>
      <c r="F170" s="8"/>
    </row>
    <row r="171" spans="1:6" s="25" customFormat="1" ht="78" customHeight="1">
      <c r="A171" s="51" t="s">
        <v>143</v>
      </c>
      <c r="B171" s="24" t="s">
        <v>138</v>
      </c>
      <c r="C171" s="7"/>
      <c r="D171" s="8"/>
      <c r="E171" s="8"/>
      <c r="F171" s="8"/>
    </row>
    <row r="172" spans="1:6" s="25" customFormat="1" ht="15">
      <c r="A172" s="51"/>
      <c r="B172" s="24"/>
      <c r="C172" s="7"/>
      <c r="D172" s="8"/>
      <c r="E172" s="8"/>
      <c r="F172" s="8"/>
    </row>
    <row r="173" spans="1:6" s="25" customFormat="1" ht="15">
      <c r="A173" s="51"/>
      <c r="B173" s="26" t="s">
        <v>139</v>
      </c>
      <c r="C173" s="7" t="s">
        <v>58</v>
      </c>
      <c r="D173" s="8">
        <v>7</v>
      </c>
      <c r="E173" s="8">
        <v>10000</v>
      </c>
      <c r="F173" s="8">
        <f>SUM(E173*D173)</f>
        <v>70000</v>
      </c>
    </row>
    <row r="174" spans="1:6" s="25" customFormat="1" ht="15">
      <c r="A174" s="51"/>
      <c r="B174" s="26" t="s">
        <v>140</v>
      </c>
      <c r="C174" s="7" t="s">
        <v>12</v>
      </c>
      <c r="D174" s="8">
        <v>52</v>
      </c>
      <c r="E174" s="8"/>
      <c r="F174" s="8"/>
    </row>
    <row r="175" spans="1:6" s="25" customFormat="1" ht="15">
      <c r="A175" s="51"/>
      <c r="B175" s="26"/>
      <c r="C175" s="7"/>
      <c r="D175" s="8"/>
      <c r="E175" s="8"/>
      <c r="F175" s="8"/>
    </row>
    <row r="176" spans="1:6" s="25" customFormat="1" ht="105">
      <c r="A176" s="51" t="s">
        <v>143</v>
      </c>
      <c r="B176" s="24" t="s">
        <v>154</v>
      </c>
      <c r="C176" s="7"/>
      <c r="D176" s="8"/>
      <c r="E176" s="8"/>
      <c r="F176" s="8"/>
    </row>
    <row r="177" spans="1:6" s="25" customFormat="1" ht="15">
      <c r="A177" s="51"/>
      <c r="B177" s="26" t="s">
        <v>152</v>
      </c>
      <c r="C177" s="7" t="s">
        <v>12</v>
      </c>
      <c r="D177" s="8">
        <v>2</v>
      </c>
      <c r="E177" s="8"/>
      <c r="F177" s="8"/>
    </row>
    <row r="178" spans="1:6" s="25" customFormat="1" ht="15">
      <c r="A178" s="51"/>
      <c r="B178" s="26" t="s">
        <v>153</v>
      </c>
      <c r="C178" s="7" t="s">
        <v>58</v>
      </c>
      <c r="D178" s="8">
        <v>2</v>
      </c>
      <c r="E178" s="8"/>
      <c r="F178" s="8"/>
    </row>
    <row r="179" spans="1:8" s="25" customFormat="1" ht="15">
      <c r="A179" s="51"/>
      <c r="B179" s="26"/>
      <c r="C179" s="7"/>
      <c r="D179" s="8"/>
      <c r="E179" s="8"/>
      <c r="F179" s="8"/>
      <c r="G179" s="38"/>
      <c r="H179" s="38"/>
    </row>
    <row r="180" spans="1:8" ht="15">
      <c r="A180" s="52" t="s">
        <v>42</v>
      </c>
      <c r="B180" s="28" t="s">
        <v>23</v>
      </c>
      <c r="C180" s="29"/>
      <c r="D180" s="30"/>
      <c r="E180" s="30"/>
      <c r="F180" s="15">
        <f>SUM(F134:F179)</f>
        <v>245000</v>
      </c>
      <c r="G180" s="40"/>
      <c r="H180" s="40"/>
    </row>
    <row r="181" spans="1:7" ht="15">
      <c r="A181" s="48"/>
      <c r="B181" s="6"/>
      <c r="C181" s="7"/>
      <c r="D181" s="8"/>
      <c r="E181" s="8"/>
      <c r="F181" s="22"/>
      <c r="G181" s="25"/>
    </row>
    <row r="182" spans="1:7" ht="15">
      <c r="A182" s="48"/>
      <c r="B182" s="6"/>
      <c r="C182" s="7"/>
      <c r="D182" s="8"/>
      <c r="E182" s="8"/>
      <c r="F182" s="22"/>
      <c r="G182" s="25"/>
    </row>
    <row r="183" spans="1:6" s="23" customFormat="1" ht="15">
      <c r="A183" s="50"/>
      <c r="B183" s="18"/>
      <c r="C183" s="31"/>
      <c r="D183" s="32"/>
      <c r="E183" s="32"/>
      <c r="F183" s="32"/>
    </row>
    <row r="185" spans="1:7" ht="14.25" customHeight="1">
      <c r="A185" s="56" t="s">
        <v>20</v>
      </c>
      <c r="B185" s="56"/>
      <c r="C185" s="56"/>
      <c r="D185" s="56"/>
      <c r="E185" s="56"/>
      <c r="F185" s="56"/>
      <c r="G185" s="56"/>
    </row>
    <row r="186" spans="1:7" ht="14.25" customHeight="1">
      <c r="A186" s="56"/>
      <c r="B186" s="56"/>
      <c r="C186" s="56"/>
      <c r="D186" s="56"/>
      <c r="E186" s="56"/>
      <c r="F186" s="56"/>
      <c r="G186" s="56"/>
    </row>
    <row r="188" spans="1:6" s="17" customFormat="1" ht="15" customHeight="1">
      <c r="A188" s="48" t="s">
        <v>14</v>
      </c>
      <c r="B188" s="6" t="s">
        <v>17</v>
      </c>
      <c r="C188" s="21"/>
      <c r="D188" s="22"/>
      <c r="E188" s="22"/>
      <c r="F188" s="22"/>
    </row>
    <row r="189" spans="1:6" s="17" customFormat="1" ht="15" customHeight="1">
      <c r="A189" s="48"/>
      <c r="B189" s="6"/>
      <c r="C189" s="21"/>
      <c r="D189" s="22"/>
      <c r="E189" s="22"/>
      <c r="F189" s="22"/>
    </row>
    <row r="190" spans="1:6" s="17" customFormat="1" ht="15" customHeight="1">
      <c r="A190" s="48"/>
      <c r="B190" s="6" t="s">
        <v>45</v>
      </c>
      <c r="C190" s="21"/>
      <c r="D190" s="22"/>
      <c r="E190" s="22"/>
      <c r="F190" s="22">
        <f>F52</f>
        <v>11030</v>
      </c>
    </row>
    <row r="191" spans="1:6" s="17" customFormat="1" ht="15">
      <c r="A191" s="48"/>
      <c r="B191" s="6" t="s">
        <v>46</v>
      </c>
      <c r="C191" s="21"/>
      <c r="D191" s="22"/>
      <c r="E191" s="22"/>
      <c r="F191" s="22">
        <f>F79</f>
        <v>95520</v>
      </c>
    </row>
    <row r="192" spans="1:6" s="17" customFormat="1" ht="15">
      <c r="A192" s="48"/>
      <c r="B192" s="6" t="s">
        <v>47</v>
      </c>
      <c r="C192" s="21"/>
      <c r="D192" s="22"/>
      <c r="E192" s="22"/>
      <c r="F192" s="22">
        <f>F87</f>
        <v>7150</v>
      </c>
    </row>
    <row r="193" spans="1:6" s="17" customFormat="1" ht="30">
      <c r="A193" s="48"/>
      <c r="B193" s="6" t="s">
        <v>48</v>
      </c>
      <c r="C193" s="21"/>
      <c r="D193" s="22"/>
      <c r="E193" s="22"/>
      <c r="F193" s="22">
        <f>F98</f>
        <v>96000</v>
      </c>
    </row>
    <row r="194" spans="1:6" s="17" customFormat="1" ht="15">
      <c r="A194" s="48"/>
      <c r="B194" s="6" t="s">
        <v>49</v>
      </c>
      <c r="C194" s="21"/>
      <c r="D194" s="22"/>
      <c r="E194" s="22"/>
      <c r="F194" s="22">
        <f>F110</f>
        <v>31600</v>
      </c>
    </row>
    <row r="195" spans="1:8" s="17" customFormat="1" ht="15.75" thickBot="1">
      <c r="A195" s="48"/>
      <c r="B195" s="33" t="s">
        <v>50</v>
      </c>
      <c r="C195" s="34"/>
      <c r="D195" s="35"/>
      <c r="E195" s="35"/>
      <c r="F195" s="35">
        <f>F180</f>
        <v>245000</v>
      </c>
      <c r="G195" s="42"/>
      <c r="H195" s="42"/>
    </row>
    <row r="196" spans="1:6" s="23" customFormat="1" ht="15">
      <c r="A196" s="48"/>
      <c r="B196" s="57" t="s">
        <v>21</v>
      </c>
      <c r="C196" s="57"/>
      <c r="D196" s="32"/>
      <c r="E196" s="32"/>
      <c r="F196" s="32">
        <f>SUM(F190:F195)</f>
        <v>486300</v>
      </c>
    </row>
    <row r="197" spans="1:6" s="23" customFormat="1" ht="15">
      <c r="A197" s="50"/>
      <c r="B197" s="18" t="s">
        <v>81</v>
      </c>
      <c r="C197" s="31"/>
      <c r="D197" s="32"/>
      <c r="E197" s="32"/>
      <c r="F197" s="32">
        <f>F196*0.22</f>
        <v>106986</v>
      </c>
    </row>
    <row r="198" spans="1:6" s="23" customFormat="1" ht="15">
      <c r="A198" s="50"/>
      <c r="B198" s="18" t="s">
        <v>13</v>
      </c>
      <c r="C198" s="31"/>
      <c r="D198" s="32"/>
      <c r="E198" s="32"/>
      <c r="F198" s="32"/>
    </row>
    <row r="199" spans="1:7" s="23" customFormat="1" ht="15">
      <c r="A199" s="50"/>
      <c r="B199" s="18"/>
      <c r="C199" s="31"/>
      <c r="D199" s="32"/>
      <c r="E199" s="32"/>
      <c r="F199" s="32"/>
      <c r="G199" s="23" t="s">
        <v>160</v>
      </c>
    </row>
    <row r="200" spans="1:6" s="23" customFormat="1" ht="15">
      <c r="A200" s="50"/>
      <c r="B200" s="18"/>
      <c r="C200" s="31"/>
      <c r="D200" s="32"/>
      <c r="E200" s="32"/>
      <c r="F200" s="32"/>
    </row>
    <row r="201" spans="1:6" s="23" customFormat="1" ht="15">
      <c r="A201" s="50"/>
      <c r="B201" s="18"/>
      <c r="C201" s="31"/>
      <c r="D201" s="32"/>
      <c r="E201" s="32"/>
      <c r="F201" s="32"/>
    </row>
    <row r="202" spans="1:6" s="23" customFormat="1" ht="15">
      <c r="A202" s="50"/>
      <c r="B202" s="18"/>
      <c r="C202" s="31"/>
      <c r="D202" s="32"/>
      <c r="E202" s="32"/>
      <c r="F202" s="36">
        <f>F196+F197</f>
        <v>593286</v>
      </c>
    </row>
  </sheetData>
  <sheetProtection/>
  <mergeCells count="2">
    <mergeCell ref="A185:G186"/>
    <mergeCell ref="B196:C196"/>
  </mergeCells>
  <printOptions/>
  <pageMargins left="0.75" right="0.27" top="1" bottom="1" header="0.5" footer="0.5"/>
  <pageSetup horizontalDpi="600" verticalDpi="600" orientation="portrait" paperSize="9" scale="96" r:id="rId1"/>
  <rowBreaks count="3" manualBreakCount="3">
    <brk id="75" max="7" man="1"/>
    <brk id="98" max="255" man="1"/>
    <brk id="1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WinXPProSP2</dc:creator>
  <cp:keywords/>
  <dc:description/>
  <cp:lastModifiedBy>Korisnik</cp:lastModifiedBy>
  <cp:lastPrinted>2014-07-08T10:32:28Z</cp:lastPrinted>
  <dcterms:created xsi:type="dcterms:W3CDTF">2007-05-19T05:40:56Z</dcterms:created>
  <dcterms:modified xsi:type="dcterms:W3CDTF">2014-07-09T06:43:57Z</dcterms:modified>
  <cp:category/>
  <cp:version/>
  <cp:contentType/>
  <cp:contentStatus/>
</cp:coreProperties>
</file>