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PRIHODA'!$A$1:$G$40</definedName>
  </definedNames>
  <calcPr fullCalcOnLoad="1"/>
</workbook>
</file>

<file path=xl/sharedStrings.xml><?xml version="1.0" encoding="utf-8"?>
<sst xmlns="http://schemas.openxmlformats.org/spreadsheetml/2006/main" count="121" uniqueCount="86">
  <si>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</si>
  <si>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</si>
  <si>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</si>
  <si>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</si>
  <si>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</si>
  <si>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</si>
  <si>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</si>
  <si>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</si>
  <si>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</si>
  <si>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</si>
  <si>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</si>
  <si>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</si>
  <si>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</si>
  <si>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</si>
  <si>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Ukupno (po izvorima)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</si>
  <si>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</si>
  <si>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</si>
  <si>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</si>
  <si>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</si>
  <si>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</si>
  <si>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</si>
  <si>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</si>
  <si>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</si>
  <si>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</si>
  <si>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</si>
  <si>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</si>
  <si>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</si>
  <si>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</si>
  <si>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</si>
  <si>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</si>
  <si>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</si>
  <si>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</si>
  <si>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</si>
  <si>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</si>
  <si>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</si>
  <si>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</si>
  <si>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</si>
  <si>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</si>
  <si>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</si>
  <si>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</si>
  <si>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</si>
  <si>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</si>
  <si>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</si>
  <si>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</si>
  <si>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</si>
  <si>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</si>
  <si>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</si>
  <si>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</si>
  <si>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</si>
  <si>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</si>
  <si>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NPB DR. IVAN BARBOT POPOVAČA</t>
  </si>
  <si>
    <t>Program: ZDRAVSTVO-SPECIJALNA BOLNICA</t>
  </si>
  <si>
    <t>Naziv aktivnosti: REDOVNA DJELATNOST</t>
  </si>
  <si>
    <t>Prihodi za posebne namjene-HZZO</t>
  </si>
  <si>
    <t>Naknada troškova osobama izvan radnog odnosa</t>
  </si>
  <si>
    <t>Naknade građanima i kućanstvima</t>
  </si>
  <si>
    <t>Ostale naknade iz proračuna</t>
  </si>
  <si>
    <t>Naziv aktivnosti: Psiho i socijoterapija branitelja oboljelih od PTSP-a i članova obitelji</t>
  </si>
  <si>
    <t>Ulaganja u rač. programe</t>
  </si>
  <si>
    <t>Naziv aktivnosti: Minimalni standard-DEC</t>
  </si>
  <si>
    <t xml:space="preserve">Opći prihodi i primici </t>
  </si>
  <si>
    <t>Vlastiti prihodi - PK</t>
  </si>
  <si>
    <t>Prihodi za posebne namjene- PK</t>
  </si>
  <si>
    <t>Pomoći i Pomoći PK</t>
  </si>
  <si>
    <t>Donacije - PK</t>
  </si>
  <si>
    <t>Prihodi od prodaje  nefinancijske imovine-PK</t>
  </si>
  <si>
    <t>2021.</t>
  </si>
  <si>
    <t>Ukupno prihodi i primici za 2021.</t>
  </si>
  <si>
    <t>PRIJEDLOG PLANA ZA 2019.</t>
  </si>
  <si>
    <t>PROJEKCIJA PLANA ZA 2021.</t>
  </si>
  <si>
    <t xml:space="preserve">Plaće </t>
  </si>
  <si>
    <t>Kamate na kredite</t>
  </si>
  <si>
    <t>Otplata glavnice po fin.leasingu</t>
  </si>
  <si>
    <t>Otplata glavnice primljenih kredita</t>
  </si>
  <si>
    <t>Dodatna ulaganja za ostalu nefin. Imovinu</t>
  </si>
  <si>
    <t>Rashodi za nabavu proizvedene dugotrajne imovine</t>
  </si>
  <si>
    <t>Rashodi za nabavu nefinancije imovine</t>
  </si>
  <si>
    <t>Dodatna ulaganja na postrojenjima i oprema</t>
  </si>
  <si>
    <t>Prijedlog plana 
za 2019.</t>
  </si>
  <si>
    <t>Projekcija plana
za 2020.</t>
  </si>
  <si>
    <t>Projekcija plana 
za 2021.</t>
  </si>
  <si>
    <t xml:space="preserve">Prijevozna sredstva </t>
  </si>
  <si>
    <t>PRIJEDLOG FINANCIJSKOG PLANA NPB DR. IVAN BARBOT POPOVAČA ZA 2019. I                                                                                                                                                PROJEKCIJA PLANA ZA  2020. I 2021. GODINU</t>
  </si>
  <si>
    <t>Dodatna ulaganja u građ. Objekte</t>
  </si>
  <si>
    <t>Dodatna ulaganja u građev. Objekte</t>
  </si>
  <si>
    <t>Dodatna ulaganja u građev. objekte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</si>
</sst>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_ ;\-#,##0\ "/>
    <numFmt numFmtId="180" formatCode="#,##0.00_ ;\-#,##0.00\ 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53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1" fontId="22" fillId="0" borderId="26" xfId="0" applyNumberFormat="1" applyFont="1" applyBorder="1" applyAlignment="1">
      <alignment wrapText="1"/>
    </xf>
    <xf numFmtId="3" fontId="21" fillId="0" borderId="27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3" fontId="31" fillId="0" borderId="0" xfId="0" applyNumberFormat="1" applyFont="1" applyFill="1" applyBorder="1" applyAlignment="1" applyProtection="1">
      <alignment/>
      <protection/>
    </xf>
    <xf numFmtId="0" fontId="29" fillId="0" borderId="29" xfId="0" applyFont="1" applyBorder="1" applyAlignment="1" quotePrefix="1">
      <alignment horizontal="left" vertical="center" wrapText="1"/>
    </xf>
    <xf numFmtId="0" fontId="26" fillId="0" borderId="29" xfId="0" applyNumberFormat="1" applyFont="1" applyFill="1" applyBorder="1" applyAlignment="1" applyProtection="1" quotePrefix="1">
      <alignment horizontal="left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30" xfId="0" applyFont="1" applyBorder="1" applyAlignment="1" quotePrefix="1">
      <alignment horizontal="left" wrapText="1"/>
    </xf>
    <xf numFmtId="0" fontId="32" fillId="0" borderId="29" xfId="0" applyFont="1" applyBorder="1" applyAlignment="1" quotePrefix="1">
      <alignment horizontal="left" wrapText="1"/>
    </xf>
    <xf numFmtId="0" fontId="32" fillId="0" borderId="29" xfId="0" applyFont="1" applyBorder="1" applyAlignment="1" quotePrefix="1">
      <alignment horizontal="center" wrapText="1"/>
    </xf>
    <xf numFmtId="0" fontId="32" fillId="0" borderId="29" xfId="0" applyNumberFormat="1" applyFont="1" applyFill="1" applyBorder="1" applyAlignment="1" applyProtection="1" quotePrefix="1">
      <alignment horizontal="left"/>
      <protection/>
    </xf>
    <xf numFmtId="0" fontId="26" fillId="0" borderId="31" xfId="0" applyNumberFormat="1" applyFont="1" applyFill="1" applyBorder="1" applyAlignment="1" applyProtection="1">
      <alignment horizontal="center" wrapText="1"/>
      <protection/>
    </xf>
    <xf numFmtId="0" fontId="26" fillId="0" borderId="31" xfId="0" applyNumberFormat="1" applyFont="1" applyFill="1" applyBorder="1" applyAlignment="1" applyProtection="1">
      <alignment horizontal="center" vertical="center" wrapText="1"/>
      <protection/>
    </xf>
    <xf numFmtId="0" fontId="26" fillId="0" borderId="25" xfId="0" applyFont="1" applyBorder="1" applyAlignment="1">
      <alignment horizontal="center" vertical="center" wrapText="1"/>
    </xf>
    <xf numFmtId="3" fontId="32" fillId="0" borderId="31" xfId="0" applyNumberFormat="1" applyFont="1" applyBorder="1" applyAlignment="1">
      <alignment horizontal="right"/>
    </xf>
    <xf numFmtId="3" fontId="32" fillId="0" borderId="31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32" xfId="0" applyNumberFormat="1" applyFont="1" applyFill="1" applyBorder="1" applyAlignment="1">
      <alignment horizontal="right" vertical="top" wrapText="1"/>
    </xf>
    <xf numFmtId="1" fontId="22" fillId="47" borderId="33" xfId="0" applyNumberFormat="1" applyFont="1" applyFill="1" applyBorder="1" applyAlignment="1">
      <alignment horizontal="left" wrapText="1"/>
    </xf>
    <xf numFmtId="1" fontId="22" fillId="0" borderId="32" xfId="0" applyNumberFormat="1" applyFont="1" applyFill="1" applyBorder="1" applyAlignment="1">
      <alignment horizontal="right" vertical="top" wrapText="1"/>
    </xf>
    <xf numFmtId="1" fontId="22" fillId="0" borderId="3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5" fillId="7" borderId="30" xfId="0" applyFont="1" applyFill="1" applyBorder="1" applyAlignment="1">
      <alignment horizontal="left"/>
    </xf>
    <xf numFmtId="3" fontId="32" fillId="7" borderId="31" xfId="0" applyNumberFormat="1" applyFont="1" applyFill="1" applyBorder="1" applyAlignment="1">
      <alignment horizontal="right"/>
    </xf>
    <xf numFmtId="3" fontId="32" fillId="7" borderId="31" xfId="0" applyNumberFormat="1" applyFont="1" applyFill="1" applyBorder="1" applyAlignment="1" applyProtection="1">
      <alignment horizontal="right" wrapText="1"/>
      <protection/>
    </xf>
    <xf numFmtId="0" fontId="21" fillId="7" borderId="29" xfId="0" applyNumberFormat="1" applyFont="1" applyFill="1" applyBorder="1" applyAlignment="1" applyProtection="1">
      <alignment/>
      <protection/>
    </xf>
    <xf numFmtId="3" fontId="32" fillId="0" borderId="31" xfId="0" applyNumberFormat="1" applyFont="1" applyFill="1" applyBorder="1" applyAlignment="1">
      <alignment horizontal="right"/>
    </xf>
    <xf numFmtId="3" fontId="32" fillId="48" borderId="30" xfId="0" applyNumberFormat="1" applyFont="1" applyFill="1" applyBorder="1" applyAlignment="1" quotePrefix="1">
      <alignment horizontal="right"/>
    </xf>
    <xf numFmtId="3" fontId="32" fillId="48" borderId="31" xfId="0" applyNumberFormat="1" applyFont="1" applyFill="1" applyBorder="1" applyAlignment="1" applyProtection="1">
      <alignment horizontal="right" wrapText="1"/>
      <protection/>
    </xf>
    <xf numFmtId="3" fontId="32" fillId="7" borderId="30" xfId="0" applyNumberFormat="1" applyFont="1" applyFill="1" applyBorder="1" applyAlignment="1" quotePrefix="1">
      <alignment horizontal="right"/>
    </xf>
    <xf numFmtId="3" fontId="33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6" fillId="0" borderId="0" xfId="0" applyNumberFormat="1" applyFont="1" applyFill="1" applyBorder="1" applyAlignment="1" applyProtection="1">
      <alignment/>
      <protection/>
    </xf>
    <xf numFmtId="1" fontId="25" fillId="0" borderId="0" xfId="0" applyNumberFormat="1" applyFont="1" applyFill="1" applyBorder="1" applyAlignment="1" applyProtection="1">
      <alignment/>
      <protection/>
    </xf>
    <xf numFmtId="3" fontId="68" fillId="0" borderId="24" xfId="0" applyNumberFormat="1" applyFont="1" applyBorder="1" applyAlignment="1">
      <alignment/>
    </xf>
    <xf numFmtId="179" fontId="26" fillId="0" borderId="0" xfId="0" applyNumberFormat="1" applyFont="1" applyFill="1" applyBorder="1" applyAlignment="1" applyProtection="1">
      <alignment/>
      <protection/>
    </xf>
    <xf numFmtId="0" fontId="48" fillId="34" borderId="31" xfId="0" applyNumberFormat="1" applyFont="1" applyFill="1" applyBorder="1" applyAlignment="1" applyProtection="1">
      <alignment horizontal="center" vertical="center" wrapText="1"/>
      <protection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8" fillId="20" borderId="31" xfId="0" applyNumberFormat="1" applyFont="1" applyFill="1" applyBorder="1" applyAlignment="1" applyProtection="1">
      <alignment horizontal="left" vertical="center"/>
      <protection/>
    </xf>
    <xf numFmtId="0" fontId="48" fillId="20" borderId="31" xfId="0" applyNumberFormat="1" applyFont="1" applyFill="1" applyBorder="1" applyAlignment="1" applyProtection="1">
      <alignment vertical="center" wrapText="1"/>
      <protection/>
    </xf>
    <xf numFmtId="179" fontId="48" fillId="20" borderId="31" xfId="0" applyNumberFormat="1" applyFont="1" applyFill="1" applyBorder="1" applyAlignment="1" applyProtection="1">
      <alignment vertical="center"/>
      <protection/>
    </xf>
    <xf numFmtId="0" fontId="48" fillId="34" borderId="29" xfId="0" applyNumberFormat="1" applyFont="1" applyFill="1" applyBorder="1" applyAlignment="1" applyProtection="1">
      <alignment horizontal="center" vertical="center" wrapText="1"/>
      <protection/>
    </xf>
    <xf numFmtId="0" fontId="48" fillId="34" borderId="34" xfId="0" applyNumberFormat="1" applyFont="1" applyFill="1" applyBorder="1" applyAlignment="1" applyProtection="1">
      <alignment horizontal="center" vertical="center" wrapText="1"/>
      <protection/>
    </xf>
    <xf numFmtId="3" fontId="21" fillId="49" borderId="24" xfId="0" applyNumberFormat="1" applyFont="1" applyFill="1" applyBorder="1" applyAlignment="1">
      <alignment/>
    </xf>
    <xf numFmtId="0" fontId="48" fillId="15" borderId="31" xfId="0" applyNumberFormat="1" applyFont="1" applyFill="1" applyBorder="1" applyAlignment="1" applyProtection="1">
      <alignment horizontal="left" vertical="center"/>
      <protection/>
    </xf>
    <xf numFmtId="0" fontId="48" fillId="15" borderId="31" xfId="0" applyNumberFormat="1" applyFont="1" applyFill="1" applyBorder="1" applyAlignment="1" applyProtection="1">
      <alignment vertical="center" wrapText="1"/>
      <protection/>
    </xf>
    <xf numFmtId="179" fontId="48" fillId="15" borderId="31" xfId="0" applyNumberFormat="1" applyFont="1" applyFill="1" applyBorder="1" applyAlignment="1" applyProtection="1">
      <alignment vertical="center"/>
      <protection/>
    </xf>
    <xf numFmtId="0" fontId="48" fillId="16" borderId="31" xfId="0" applyNumberFormat="1" applyFont="1" applyFill="1" applyBorder="1" applyAlignment="1" applyProtection="1">
      <alignment horizontal="left" vertical="center"/>
      <protection/>
    </xf>
    <xf numFmtId="0" fontId="48" fillId="16" borderId="31" xfId="0" applyNumberFormat="1" applyFont="1" applyFill="1" applyBorder="1" applyAlignment="1" applyProtection="1">
      <alignment vertical="center" wrapText="1"/>
      <protection/>
    </xf>
    <xf numFmtId="179" fontId="48" fillId="16" borderId="31" xfId="0" applyNumberFormat="1" applyFont="1" applyFill="1" applyBorder="1" applyAlignment="1" applyProtection="1">
      <alignment vertical="center"/>
      <protection/>
    </xf>
    <xf numFmtId="0" fontId="48" fillId="50" borderId="31" xfId="0" applyNumberFormat="1" applyFont="1" applyFill="1" applyBorder="1" applyAlignment="1" applyProtection="1">
      <alignment horizontal="center" vertical="center"/>
      <protection/>
    </xf>
    <xf numFmtId="0" fontId="48" fillId="50" borderId="31" xfId="0" applyNumberFormat="1" applyFont="1" applyFill="1" applyBorder="1" applyAlignment="1" applyProtection="1">
      <alignment vertical="center" wrapText="1"/>
      <protection/>
    </xf>
    <xf numFmtId="179" fontId="48" fillId="50" borderId="31" xfId="0" applyNumberFormat="1" applyFont="1" applyFill="1" applyBorder="1" applyAlignment="1" applyProtection="1">
      <alignment vertical="center"/>
      <protection/>
    </xf>
    <xf numFmtId="0" fontId="50" fillId="50" borderId="31" xfId="0" applyFont="1" applyFill="1" applyBorder="1" applyAlignment="1">
      <alignment horizontal="center" vertical="center"/>
    </xf>
    <xf numFmtId="0" fontId="50" fillId="50" borderId="31" xfId="0" applyFont="1" applyFill="1" applyBorder="1" applyAlignment="1">
      <alignment vertical="center" wrapText="1"/>
    </xf>
    <xf numFmtId="0" fontId="51" fillId="50" borderId="31" xfId="0" applyNumberFormat="1" applyFont="1" applyFill="1" applyBorder="1" applyAlignment="1" applyProtection="1">
      <alignment horizontal="center" vertical="center"/>
      <protection/>
    </xf>
    <xf numFmtId="0" fontId="51" fillId="50" borderId="31" xfId="0" applyNumberFormat="1" applyFont="1" applyFill="1" applyBorder="1" applyAlignment="1" applyProtection="1">
      <alignment vertical="center" wrapText="1"/>
      <protection/>
    </xf>
    <xf numFmtId="0" fontId="48" fillId="0" borderId="35" xfId="0" applyNumberFormat="1" applyFont="1" applyFill="1" applyBorder="1" applyAlignment="1" applyProtection="1">
      <alignment horizontal="center" vertical="center"/>
      <protection/>
    </xf>
    <xf numFmtId="0" fontId="48" fillId="0" borderId="35" xfId="0" applyNumberFormat="1" applyFont="1" applyFill="1" applyBorder="1" applyAlignment="1" applyProtection="1">
      <alignment vertical="center" wrapText="1"/>
      <protection/>
    </xf>
    <xf numFmtId="0" fontId="48" fillId="0" borderId="35" xfId="0" applyNumberFormat="1" applyFont="1" applyFill="1" applyBorder="1" applyAlignment="1" applyProtection="1">
      <alignment vertical="center"/>
      <protection/>
    </xf>
    <xf numFmtId="0" fontId="48" fillId="0" borderId="18" xfId="0" applyNumberFormat="1" applyFont="1" applyFill="1" applyBorder="1" applyAlignment="1" applyProtection="1">
      <alignment vertical="center"/>
      <protection/>
    </xf>
    <xf numFmtId="0" fontId="48" fillId="0" borderId="17" xfId="0" applyNumberFormat="1" applyFont="1" applyFill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8" fillId="0" borderId="36" xfId="0" applyNumberFormat="1" applyFont="1" applyFill="1" applyBorder="1" applyAlignment="1" applyProtection="1">
      <alignment horizontal="center" vertical="center"/>
      <protection/>
    </xf>
    <xf numFmtId="0" fontId="51" fillId="0" borderId="36" xfId="0" applyNumberFormat="1" applyFont="1" applyFill="1" applyBorder="1" applyAlignment="1" applyProtection="1">
      <alignment vertical="center" wrapText="1"/>
      <protection/>
    </xf>
    <xf numFmtId="0" fontId="51" fillId="0" borderId="36" xfId="0" applyNumberFormat="1" applyFont="1" applyFill="1" applyBorder="1" applyAlignment="1" applyProtection="1">
      <alignment vertical="center"/>
      <protection/>
    </xf>
    <xf numFmtId="0" fontId="51" fillId="0" borderId="37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179" fontId="51" fillId="50" borderId="31" xfId="0" applyNumberFormat="1" applyFont="1" applyFill="1" applyBorder="1" applyAlignment="1" applyProtection="1">
      <alignment vertical="center"/>
      <protection/>
    </xf>
    <xf numFmtId="3" fontId="51" fillId="50" borderId="31" xfId="0" applyNumberFormat="1" applyFont="1" applyFill="1" applyBorder="1" applyAlignment="1">
      <alignment horizontal="right" vertical="center"/>
    </xf>
    <xf numFmtId="3" fontId="48" fillId="50" borderId="31" xfId="0" applyNumberFormat="1" applyFont="1" applyFill="1" applyBorder="1" applyAlignment="1">
      <alignment horizontal="right" vertical="center"/>
    </xf>
    <xf numFmtId="3" fontId="51" fillId="50" borderId="31" xfId="0" applyNumberFormat="1" applyFont="1" applyFill="1" applyBorder="1" applyAlignment="1" applyProtection="1">
      <alignment vertical="center"/>
      <protection/>
    </xf>
    <xf numFmtId="3" fontId="48" fillId="50" borderId="31" xfId="0" applyNumberFormat="1" applyFont="1" applyFill="1" applyBorder="1" applyAlignment="1" applyProtection="1">
      <alignment vertical="center"/>
      <protection/>
    </xf>
    <xf numFmtId="0" fontId="51" fillId="50" borderId="31" xfId="0" applyNumberFormat="1" applyFont="1" applyFill="1" applyBorder="1" applyAlignment="1" applyProtection="1">
      <alignment horizontal="center" vertical="top"/>
      <protection/>
    </xf>
    <xf numFmtId="0" fontId="51" fillId="50" borderId="31" xfId="0" applyNumberFormat="1" applyFont="1" applyFill="1" applyBorder="1" applyAlignment="1" applyProtection="1">
      <alignment vertical="top" wrapText="1"/>
      <protection/>
    </xf>
    <xf numFmtId="179" fontId="51" fillId="50" borderId="31" xfId="0" applyNumberFormat="1" applyFont="1" applyFill="1" applyBorder="1" applyAlignment="1" applyProtection="1">
      <alignment vertical="top"/>
      <protection/>
    </xf>
    <xf numFmtId="179" fontId="48" fillId="50" borderId="31" xfId="0" applyNumberFormat="1" applyFont="1" applyFill="1" applyBorder="1" applyAlignment="1" applyProtection="1">
      <alignment vertical="top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5" fillId="0" borderId="30" xfId="0" applyNumberFormat="1" applyFont="1" applyFill="1" applyBorder="1" applyAlignment="1" applyProtection="1">
      <alignment horizontal="left" wrapText="1"/>
      <protection/>
    </xf>
    <xf numFmtId="0" fontId="36" fillId="0" borderId="29" xfId="0" applyNumberFormat="1" applyFont="1" applyFill="1" applyBorder="1" applyAlignment="1" applyProtection="1">
      <alignment wrapText="1"/>
      <protection/>
    </xf>
    <xf numFmtId="0" fontId="35" fillId="7" borderId="30" xfId="0" applyNumberFormat="1" applyFont="1" applyFill="1" applyBorder="1" applyAlignment="1" applyProtection="1" quotePrefix="1">
      <alignment horizontal="left" wrapText="1"/>
      <protection/>
    </xf>
    <xf numFmtId="0" fontId="36" fillId="7" borderId="29" xfId="0" applyNumberFormat="1" applyFont="1" applyFill="1" applyBorder="1" applyAlignment="1" applyProtection="1">
      <alignment wrapText="1"/>
      <protection/>
    </xf>
    <xf numFmtId="0" fontId="35" fillId="0" borderId="30" xfId="0" applyNumberFormat="1" applyFont="1" applyFill="1" applyBorder="1" applyAlignment="1" applyProtection="1" quotePrefix="1">
      <alignment horizontal="left" wrapText="1"/>
      <protection/>
    </xf>
    <xf numFmtId="0" fontId="21" fillId="0" borderId="29" xfId="0" applyNumberFormat="1" applyFont="1" applyFill="1" applyBorder="1" applyAlignment="1" applyProtection="1">
      <alignment wrapText="1"/>
      <protection/>
    </xf>
    <xf numFmtId="0" fontId="35" fillId="0" borderId="30" xfId="0" applyFont="1" applyBorder="1" applyAlignment="1" quotePrefix="1">
      <alignment horizontal="left"/>
    </xf>
    <xf numFmtId="0" fontId="21" fillId="0" borderId="2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48" borderId="30" xfId="0" applyNumberFormat="1" applyFont="1" applyFill="1" applyBorder="1" applyAlignment="1" applyProtection="1">
      <alignment horizontal="left" wrapText="1"/>
      <protection/>
    </xf>
    <xf numFmtId="0" fontId="32" fillId="48" borderId="29" xfId="0" applyNumberFormat="1" applyFont="1" applyFill="1" applyBorder="1" applyAlignment="1" applyProtection="1">
      <alignment horizontal="left" wrapText="1"/>
      <protection/>
    </xf>
    <xf numFmtId="0" fontId="32" fillId="48" borderId="34" xfId="0" applyNumberFormat="1" applyFont="1" applyFill="1" applyBorder="1" applyAlignment="1" applyProtection="1">
      <alignment horizontal="left" wrapText="1"/>
      <protection/>
    </xf>
    <xf numFmtId="0" fontId="32" fillId="7" borderId="30" xfId="0" applyNumberFormat="1" applyFont="1" applyFill="1" applyBorder="1" applyAlignment="1" applyProtection="1">
      <alignment horizontal="left" wrapText="1"/>
      <protection/>
    </xf>
    <xf numFmtId="0" fontId="32" fillId="7" borderId="29" xfId="0" applyNumberFormat="1" applyFont="1" applyFill="1" applyBorder="1" applyAlignment="1" applyProtection="1">
      <alignment horizontal="left" wrapText="1"/>
      <protection/>
    </xf>
    <xf numFmtId="0" fontId="32" fillId="7" borderId="34" xfId="0" applyNumberFormat="1" applyFont="1" applyFill="1" applyBorder="1" applyAlignment="1" applyProtection="1">
      <alignment horizontal="left" wrapText="1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5" fillId="7" borderId="30" xfId="0" applyNumberFormat="1" applyFont="1" applyFill="1" applyBorder="1" applyAlignment="1" applyProtection="1">
      <alignment horizontal="left" wrapText="1"/>
      <protection/>
    </xf>
    <xf numFmtId="0" fontId="21" fillId="7" borderId="29" xfId="0" applyNumberFormat="1" applyFont="1" applyFill="1" applyBorder="1" applyAlignment="1" applyProtection="1">
      <alignment/>
      <protection/>
    </xf>
    <xf numFmtId="0" fontId="35" fillId="0" borderId="30" xfId="0" applyFont="1" applyFill="1" applyBorder="1" applyAlignment="1" quotePrefix="1">
      <alignment horizontal="left"/>
    </xf>
    <xf numFmtId="3" fontId="22" fillId="0" borderId="27" xfId="0" applyNumberFormat="1" applyFont="1" applyBorder="1" applyAlignment="1">
      <alignment horizontal="center"/>
    </xf>
    <xf numFmtId="3" fontId="22" fillId="0" borderId="28" xfId="0" applyNumberFormat="1" applyFont="1" applyBorder="1" applyAlignment="1">
      <alignment horizontal="center"/>
    </xf>
    <xf numFmtId="0" fontId="35" fillId="0" borderId="27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27" fillId="0" borderId="38" xfId="0" applyNumberFormat="1" applyFont="1" applyFill="1" applyBorder="1" applyAlignment="1" applyProtection="1" quotePrefix="1">
      <alignment horizontal="left" wrapText="1"/>
      <protection/>
    </xf>
    <xf numFmtId="0" fontId="33" fillId="0" borderId="38" xfId="0" applyNumberFormat="1" applyFont="1" applyFill="1" applyBorder="1" applyAlignment="1" applyProtection="1">
      <alignment wrapText="1"/>
      <protection/>
    </xf>
    <xf numFmtId="0" fontId="52" fillId="0" borderId="38" xfId="0" applyNumberFormat="1" applyFont="1" applyFill="1" applyBorder="1" applyAlignment="1" applyProtection="1">
      <alignment horizontal="center" vertical="center"/>
      <protection/>
    </xf>
    <xf numFmtId="0" fontId="68" fillId="0" borderId="0" xfId="0" applyNumberFormat="1" applyFont="1" applyFill="1" applyBorder="1" applyAlignment="1" applyProtection="1">
      <alignment horizont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8671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8671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362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362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5"/>
  <sheetViews>
    <sheetView tabSelected="1" view="pageBreakPreview" zoomScale="120" zoomScaleSheetLayoutView="120" zoomScalePageLayoutView="0" workbookViewId="0" topLeftCell="A1">
      <selection activeCell="F11" sqref="F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0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49"/>
      <c r="B2" s="149"/>
      <c r="C2" s="149"/>
      <c r="D2" s="149"/>
      <c r="E2" s="149"/>
      <c r="F2" s="149"/>
      <c r="G2" s="149"/>
      <c r="H2" s="149"/>
    </row>
    <row r="3" spans="1:8" ht="48" customHeight="1">
      <c r="A3" s="142" t="s">
        <v>82</v>
      </c>
      <c r="B3" s="142"/>
      <c r="C3" s="142"/>
      <c r="D3" s="142"/>
      <c r="E3" s="142"/>
      <c r="F3" s="142"/>
      <c r="G3" s="142"/>
      <c r="H3" s="142"/>
    </row>
    <row r="4" spans="1:8" s="47" customFormat="1" ht="26.25" customHeight="1">
      <c r="A4" s="142" t="s">
        <v>33</v>
      </c>
      <c r="B4" s="142"/>
      <c r="C4" s="142"/>
      <c r="D4" s="142"/>
      <c r="E4" s="142"/>
      <c r="F4" s="142"/>
      <c r="G4" s="150"/>
      <c r="H4" s="150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78</v>
      </c>
      <c r="G6" s="54" t="s">
        <v>79</v>
      </c>
      <c r="H6" s="55" t="s">
        <v>80</v>
      </c>
      <c r="I6" s="56"/>
    </row>
    <row r="7" spans="1:9" ht="27.75" customHeight="1">
      <c r="A7" s="151" t="s">
        <v>35</v>
      </c>
      <c r="B7" s="137"/>
      <c r="C7" s="137"/>
      <c r="D7" s="137"/>
      <c r="E7" s="152"/>
      <c r="F7" s="72">
        <v>118163930</v>
      </c>
      <c r="G7" s="72">
        <v>118163930</v>
      </c>
      <c r="H7" s="72">
        <v>118163930</v>
      </c>
      <c r="I7" s="69"/>
    </row>
    <row r="8" spans="1:8" ht="22.5" customHeight="1">
      <c r="A8" s="134" t="s">
        <v>0</v>
      </c>
      <c r="B8" s="135"/>
      <c r="C8" s="135"/>
      <c r="D8" s="135"/>
      <c r="E8" s="141"/>
      <c r="F8" s="75">
        <v>118103930</v>
      </c>
      <c r="G8" s="75">
        <v>118103930</v>
      </c>
      <c r="H8" s="75">
        <v>118103930</v>
      </c>
    </row>
    <row r="9" spans="1:8" ht="22.5" customHeight="1">
      <c r="A9" s="153" t="s">
        <v>38</v>
      </c>
      <c r="B9" s="141"/>
      <c r="C9" s="141"/>
      <c r="D9" s="141"/>
      <c r="E9" s="141"/>
      <c r="F9" s="75">
        <v>60000</v>
      </c>
      <c r="G9" s="75">
        <v>60000</v>
      </c>
      <c r="H9" s="75">
        <v>60000</v>
      </c>
    </row>
    <row r="10" spans="1:8" ht="22.5" customHeight="1">
      <c r="A10" s="71" t="s">
        <v>36</v>
      </c>
      <c r="B10" s="74"/>
      <c r="C10" s="74"/>
      <c r="D10" s="74"/>
      <c r="E10" s="74"/>
      <c r="F10" s="72">
        <v>108963930</v>
      </c>
      <c r="G10" s="72">
        <v>108963930</v>
      </c>
      <c r="H10" s="72">
        <v>108963930</v>
      </c>
    </row>
    <row r="11" spans="1:10" ht="22.5" customHeight="1">
      <c r="A11" s="138" t="s">
        <v>1</v>
      </c>
      <c r="B11" s="135"/>
      <c r="C11" s="135"/>
      <c r="D11" s="135"/>
      <c r="E11" s="139"/>
      <c r="F11" s="75">
        <v>105600000</v>
      </c>
      <c r="G11" s="75">
        <v>105600000</v>
      </c>
      <c r="H11" s="58">
        <v>105600000</v>
      </c>
      <c r="I11" s="39"/>
      <c r="J11" s="39"/>
    </row>
    <row r="12" spans="1:10" ht="22.5" customHeight="1">
      <c r="A12" s="140" t="s">
        <v>46</v>
      </c>
      <c r="B12" s="141"/>
      <c r="C12" s="141"/>
      <c r="D12" s="141"/>
      <c r="E12" s="141"/>
      <c r="F12" s="57">
        <v>3363930</v>
      </c>
      <c r="G12" s="57">
        <v>3363930</v>
      </c>
      <c r="H12" s="58">
        <v>3363930</v>
      </c>
      <c r="I12" s="39"/>
      <c r="J12" s="39"/>
    </row>
    <row r="13" spans="1:10" ht="22.5" customHeight="1">
      <c r="A13" s="136" t="s">
        <v>2</v>
      </c>
      <c r="B13" s="137"/>
      <c r="C13" s="137"/>
      <c r="D13" s="137"/>
      <c r="E13" s="137"/>
      <c r="F13" s="73">
        <v>9200000</v>
      </c>
      <c r="G13" s="73">
        <v>9200000</v>
      </c>
      <c r="H13" s="73">
        <v>9200000</v>
      </c>
      <c r="J13" s="39"/>
    </row>
    <row r="14" spans="1:8" ht="25.5" customHeight="1">
      <c r="A14" s="142"/>
      <c r="B14" s="132"/>
      <c r="C14" s="132"/>
      <c r="D14" s="132"/>
      <c r="E14" s="132"/>
      <c r="F14" s="133"/>
      <c r="G14" s="133"/>
      <c r="H14" s="133"/>
    </row>
    <row r="15" spans="1:10" ht="27.75" customHeight="1">
      <c r="A15" s="50"/>
      <c r="B15" s="51"/>
      <c r="C15" s="51"/>
      <c r="D15" s="52"/>
      <c r="E15" s="53"/>
      <c r="F15" s="54" t="s">
        <v>78</v>
      </c>
      <c r="G15" s="54" t="s">
        <v>79</v>
      </c>
      <c r="H15" s="55" t="s">
        <v>80</v>
      </c>
      <c r="J15" s="39"/>
    </row>
    <row r="16" spans="1:10" ht="30.75" customHeight="1">
      <c r="A16" s="143" t="s">
        <v>47</v>
      </c>
      <c r="B16" s="144"/>
      <c r="C16" s="144"/>
      <c r="D16" s="144"/>
      <c r="E16" s="145"/>
      <c r="F16" s="76">
        <v>27600000</v>
      </c>
      <c r="G16" s="76">
        <v>17800000</v>
      </c>
      <c r="H16" s="77">
        <v>9200000</v>
      </c>
      <c r="J16" s="39"/>
    </row>
    <row r="17" spans="1:10" ht="34.5" customHeight="1">
      <c r="A17" s="146" t="s">
        <v>48</v>
      </c>
      <c r="B17" s="147"/>
      <c r="C17" s="147"/>
      <c r="D17" s="147"/>
      <c r="E17" s="148"/>
      <c r="F17" s="78">
        <v>9200000</v>
      </c>
      <c r="G17" s="78">
        <v>9200000</v>
      </c>
      <c r="H17" s="73">
        <v>0</v>
      </c>
      <c r="J17" s="39"/>
    </row>
    <row r="18" spans="1:10" s="44" customFormat="1" ht="25.5" customHeight="1">
      <c r="A18" s="131"/>
      <c r="B18" s="132"/>
      <c r="C18" s="132"/>
      <c r="D18" s="132"/>
      <c r="E18" s="132"/>
      <c r="F18" s="133"/>
      <c r="G18" s="133"/>
      <c r="H18" s="133"/>
      <c r="J18" s="79"/>
    </row>
    <row r="19" spans="1:11" s="44" customFormat="1" ht="27.75" customHeight="1">
      <c r="A19" s="50"/>
      <c r="B19" s="51"/>
      <c r="C19" s="51"/>
      <c r="D19" s="52"/>
      <c r="E19" s="53"/>
      <c r="F19" s="54" t="s">
        <v>78</v>
      </c>
      <c r="G19" s="54" t="s">
        <v>79</v>
      </c>
      <c r="H19" s="55" t="s">
        <v>80</v>
      </c>
      <c r="J19" s="79"/>
      <c r="K19" s="79"/>
    </row>
    <row r="20" spans="1:10" s="44" customFormat="1" ht="22.5" customHeight="1">
      <c r="A20" s="134" t="s">
        <v>3</v>
      </c>
      <c r="B20" s="135"/>
      <c r="C20" s="135"/>
      <c r="D20" s="135"/>
      <c r="E20" s="135"/>
      <c r="F20" s="57"/>
      <c r="G20" s="57"/>
      <c r="H20" s="57"/>
      <c r="J20" s="79"/>
    </row>
    <row r="21" spans="1:8" s="44" customFormat="1" ht="33.75" customHeight="1">
      <c r="A21" s="134" t="s">
        <v>4</v>
      </c>
      <c r="B21" s="135"/>
      <c r="C21" s="135"/>
      <c r="D21" s="135"/>
      <c r="E21" s="135"/>
      <c r="F21" s="57"/>
      <c r="G21" s="57"/>
      <c r="H21" s="57"/>
    </row>
    <row r="22" spans="1:11" s="44" customFormat="1" ht="22.5" customHeight="1">
      <c r="A22" s="136" t="s">
        <v>5</v>
      </c>
      <c r="B22" s="137"/>
      <c r="C22" s="137"/>
      <c r="D22" s="137"/>
      <c r="E22" s="137"/>
      <c r="F22" s="72">
        <f>F20-F21</f>
        <v>0</v>
      </c>
      <c r="G22" s="72">
        <f>G20-G21</f>
        <v>0</v>
      </c>
      <c r="H22" s="72">
        <f>H20-H21</f>
        <v>0</v>
      </c>
      <c r="J22" s="80"/>
      <c r="K22" s="79"/>
    </row>
    <row r="23" spans="1:8" s="44" customFormat="1" ht="25.5" customHeight="1">
      <c r="A23" s="131"/>
      <c r="B23" s="132"/>
      <c r="C23" s="132"/>
      <c r="D23" s="132"/>
      <c r="E23" s="132"/>
      <c r="F23" s="133"/>
      <c r="G23" s="133"/>
      <c r="H23" s="133"/>
    </row>
    <row r="24" spans="1:8" s="44" customFormat="1" ht="22.5" customHeight="1">
      <c r="A24" s="138" t="s">
        <v>6</v>
      </c>
      <c r="B24" s="135"/>
      <c r="C24" s="135"/>
      <c r="D24" s="135"/>
      <c r="E24" s="135"/>
      <c r="F24" s="57" t="str">
        <f>IF((F13+F17+F22)&lt;&gt;0,"NESLAGANJE ZBROJA",(F13+F17+F22))</f>
        <v>NESLAGANJE ZBROJA</v>
      </c>
      <c r="G24" s="57" t="str">
        <f>IF((G13+G17+G22)&lt;&gt;0,"NESLAGANJE ZBROJA",(G13+G17+G22))</f>
        <v>NESLAGANJE ZBROJA</v>
      </c>
      <c r="H24" s="57" t="str">
        <f>IF((H13+H17+H22)&lt;&gt;0,"NESLAGANJE ZBROJA",(H13+H17+H22))</f>
        <v>NESLAGANJE ZBROJA</v>
      </c>
    </row>
    <row r="25" spans="1:5" s="44" customFormat="1" ht="18" customHeight="1">
      <c r="A25" s="59"/>
      <c r="B25" s="49"/>
      <c r="C25" s="49"/>
      <c r="D25" s="49"/>
      <c r="E25" s="49"/>
    </row>
    <row r="26" spans="1:8" ht="42" customHeight="1">
      <c r="A26" s="129" t="s">
        <v>49</v>
      </c>
      <c r="B26" s="130"/>
      <c r="C26" s="130"/>
      <c r="D26" s="130"/>
      <c r="E26" s="130"/>
      <c r="F26" s="130"/>
      <c r="G26" s="130"/>
      <c r="H26" s="130"/>
    </row>
    <row r="27" ht="12.75">
      <c r="E27" s="81"/>
    </row>
    <row r="31" spans="6:8" ht="12.75">
      <c r="F31" s="39"/>
      <c r="G31" s="39"/>
      <c r="H31" s="39"/>
    </row>
    <row r="32" spans="6:8" ht="12.75">
      <c r="F32" s="39"/>
      <c r="G32" s="39"/>
      <c r="H32" s="39"/>
    </row>
    <row r="33" spans="5:8" ht="12.75">
      <c r="E33" s="82"/>
      <c r="F33" s="41"/>
      <c r="G33" s="41"/>
      <c r="H33" s="41"/>
    </row>
    <row r="34" spans="5:8" ht="12.75">
      <c r="E34" s="82"/>
      <c r="F34" s="39"/>
      <c r="G34" s="39"/>
      <c r="H34" s="39"/>
    </row>
    <row r="35" spans="5:8" ht="12.75">
      <c r="E35" s="82"/>
      <c r="F35" s="39"/>
      <c r="G35" s="39"/>
      <c r="H35" s="39"/>
    </row>
    <row r="36" spans="5:8" ht="12.75">
      <c r="E36" s="82"/>
      <c r="F36" s="39"/>
      <c r="G36" s="39"/>
      <c r="H36" s="39"/>
    </row>
    <row r="37" spans="5:8" ht="12.75">
      <c r="E37" s="82"/>
      <c r="F37" s="39"/>
      <c r="G37" s="39"/>
      <c r="H37" s="39"/>
    </row>
    <row r="38" ht="12.75">
      <c r="E38" s="82"/>
    </row>
    <row r="43" ht="12.75">
      <c r="F43" s="39"/>
    </row>
    <row r="44" ht="12.75">
      <c r="F44" s="39"/>
    </row>
    <row r="45" ht="12.75">
      <c r="F45" s="39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fitToWidth="0" fitToHeight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view="pageBreakPreview" zoomScale="120" zoomScaleSheetLayoutView="120" zoomScalePageLayoutView="0" workbookViewId="0" topLeftCell="A25">
      <selection activeCell="B7" sqref="B7"/>
    </sheetView>
  </sheetViews>
  <sheetFormatPr defaultColWidth="11.421875" defaultRowHeight="12.75"/>
  <cols>
    <col min="1" max="1" width="16.00390625" style="23" customWidth="1"/>
    <col min="2" max="4" width="17.57421875" style="23" customWidth="1"/>
    <col min="5" max="7" width="17.57421875" style="1" customWidth="1"/>
    <col min="8" max="8" width="7.8515625" style="1" customWidth="1"/>
    <col min="9" max="9" width="14.28125" style="1" customWidth="1"/>
    <col min="10" max="10" width="7.8515625" style="1" customWidth="1"/>
    <col min="11" max="16384" width="11.421875" style="1" customWidth="1"/>
  </cols>
  <sheetData>
    <row r="1" spans="1:7" ht="24" customHeight="1">
      <c r="A1" s="142" t="s">
        <v>7</v>
      </c>
      <c r="B1" s="142"/>
      <c r="C1" s="142"/>
      <c r="D1" s="142"/>
      <c r="E1" s="142"/>
      <c r="F1" s="142"/>
      <c r="G1" s="142"/>
    </row>
    <row r="2" s="2" customFormat="1" ht="13.5" thickBot="1">
      <c r="A2" s="11"/>
    </row>
    <row r="3" spans="1:7" s="2" customFormat="1" ht="26.25" thickBot="1">
      <c r="A3" s="65" t="s">
        <v>8</v>
      </c>
      <c r="B3" s="156" t="s">
        <v>41</v>
      </c>
      <c r="C3" s="157"/>
      <c r="D3" s="157"/>
      <c r="E3" s="157"/>
      <c r="F3" s="157"/>
      <c r="G3" s="157"/>
    </row>
    <row r="4" spans="1:7" s="2" customFormat="1" ht="51.75" thickBot="1">
      <c r="A4" s="66" t="s">
        <v>9</v>
      </c>
      <c r="B4" s="12" t="s">
        <v>60</v>
      </c>
      <c r="C4" s="13" t="s">
        <v>61</v>
      </c>
      <c r="D4" s="13" t="s">
        <v>62</v>
      </c>
      <c r="E4" s="13" t="s">
        <v>63</v>
      </c>
      <c r="F4" s="13" t="s">
        <v>64</v>
      </c>
      <c r="G4" s="13" t="s">
        <v>65</v>
      </c>
    </row>
    <row r="5" spans="1:7" s="2" customFormat="1" ht="12.75">
      <c r="A5" s="14">
        <v>652</v>
      </c>
      <c r="B5" s="15"/>
      <c r="C5" s="16"/>
      <c r="D5" s="16">
        <v>14330000</v>
      </c>
      <c r="E5" s="16"/>
      <c r="F5" s="16"/>
      <c r="G5" s="17"/>
    </row>
    <row r="6" spans="1:7" s="2" customFormat="1" ht="12.75">
      <c r="A6" s="14">
        <v>661</v>
      </c>
      <c r="B6" s="15"/>
      <c r="C6" s="16">
        <v>790000</v>
      </c>
      <c r="D6" s="16"/>
      <c r="E6" s="16"/>
      <c r="F6" s="16"/>
      <c r="G6" s="17"/>
    </row>
    <row r="7" spans="1:7" s="2" customFormat="1" ht="12.75">
      <c r="A7" s="14">
        <v>663</v>
      </c>
      <c r="B7" s="15"/>
      <c r="C7" s="16"/>
      <c r="D7" s="16"/>
      <c r="E7" s="16"/>
      <c r="F7" s="16">
        <v>1200000</v>
      </c>
      <c r="G7" s="17"/>
    </row>
    <row r="8" spans="1:7" s="2" customFormat="1" ht="12.75">
      <c r="A8" s="14">
        <v>634</v>
      </c>
      <c r="B8" s="15"/>
      <c r="C8" s="16"/>
      <c r="D8" s="16"/>
      <c r="E8" s="16"/>
      <c r="F8" s="16"/>
      <c r="G8" s="17"/>
    </row>
    <row r="9" spans="1:7" s="2" customFormat="1" ht="12.75">
      <c r="A9" s="14">
        <v>641</v>
      </c>
      <c r="B9" s="15"/>
      <c r="C9" s="16">
        <v>14300</v>
      </c>
      <c r="D9" s="16"/>
      <c r="E9" s="16"/>
      <c r="F9" s="16"/>
      <c r="G9" s="17"/>
    </row>
    <row r="10" spans="1:7" s="2" customFormat="1" ht="12.75">
      <c r="A10" s="14">
        <v>671</v>
      </c>
      <c r="B10" s="15">
        <v>2713306</v>
      </c>
      <c r="C10" s="16"/>
      <c r="D10" s="16"/>
      <c r="E10" s="16"/>
      <c r="F10" s="16"/>
      <c r="G10" s="17"/>
    </row>
    <row r="11" spans="1:7" s="2" customFormat="1" ht="12.75">
      <c r="A11" s="14">
        <v>673</v>
      </c>
      <c r="B11" s="15"/>
      <c r="C11" s="16"/>
      <c r="D11" s="16">
        <v>89856324</v>
      </c>
      <c r="E11" s="16"/>
      <c r="F11" s="16"/>
      <c r="G11" s="17"/>
    </row>
    <row r="12" spans="1:7" s="2" customFormat="1" ht="12.75">
      <c r="A12" s="14">
        <v>673</v>
      </c>
      <c r="B12" s="15"/>
      <c r="C12" s="16"/>
      <c r="D12" s="95">
        <v>9200000</v>
      </c>
      <c r="E12" s="16"/>
      <c r="F12" s="16"/>
      <c r="G12" s="17"/>
    </row>
    <row r="13" spans="1:7" s="2" customFormat="1" ht="13.5" thickBot="1">
      <c r="A13" s="14">
        <v>721</v>
      </c>
      <c r="B13" s="15"/>
      <c r="C13" s="16"/>
      <c r="D13" s="85"/>
      <c r="E13" s="16"/>
      <c r="F13" s="16"/>
      <c r="G13" s="17">
        <v>60000</v>
      </c>
    </row>
    <row r="14" spans="1:7" s="2" customFormat="1" ht="30" customHeight="1" thickBot="1">
      <c r="A14" s="18" t="s">
        <v>14</v>
      </c>
      <c r="B14" s="19">
        <f aca="true" t="shared" si="0" ref="B14:G14">SUM(B5:B13)</f>
        <v>2713306</v>
      </c>
      <c r="C14" s="19">
        <f t="shared" si="0"/>
        <v>804300</v>
      </c>
      <c r="D14" s="19">
        <f>SUM(D5:D13)</f>
        <v>113386324</v>
      </c>
      <c r="E14" s="19">
        <f t="shared" si="0"/>
        <v>0</v>
      </c>
      <c r="F14" s="19">
        <f t="shared" si="0"/>
        <v>1200000</v>
      </c>
      <c r="G14" s="19">
        <f t="shared" si="0"/>
        <v>60000</v>
      </c>
    </row>
    <row r="15" spans="1:7" s="2" customFormat="1" ht="28.5" customHeight="1" thickBot="1">
      <c r="A15" s="18" t="s">
        <v>42</v>
      </c>
      <c r="B15" s="154">
        <f>SUM(B14:G14)</f>
        <v>118163930</v>
      </c>
      <c r="C15" s="155"/>
      <c r="D15" s="155"/>
      <c r="E15" s="155"/>
      <c r="F15" s="155"/>
      <c r="G15" s="155"/>
    </row>
    <row r="16" spans="1:5" ht="13.5" thickBot="1">
      <c r="A16" s="9"/>
      <c r="B16" s="9"/>
      <c r="C16" s="9"/>
      <c r="D16" s="9"/>
      <c r="E16" s="22"/>
    </row>
    <row r="17" spans="1:7" ht="24" customHeight="1" thickBot="1">
      <c r="A17" s="67" t="s">
        <v>8</v>
      </c>
      <c r="B17" s="156" t="s">
        <v>43</v>
      </c>
      <c r="C17" s="157"/>
      <c r="D17" s="157"/>
      <c r="E17" s="157"/>
      <c r="F17" s="157"/>
      <c r="G17" s="157"/>
    </row>
    <row r="18" spans="1:7" ht="90" thickBot="1">
      <c r="A18" s="68" t="s">
        <v>9</v>
      </c>
      <c r="B18" s="12" t="s">
        <v>10</v>
      </c>
      <c r="C18" s="13" t="s">
        <v>11</v>
      </c>
      <c r="D18" s="13" t="s">
        <v>53</v>
      </c>
      <c r="E18" s="13" t="s">
        <v>12</v>
      </c>
      <c r="F18" s="13" t="s">
        <v>13</v>
      </c>
      <c r="G18" s="13" t="s">
        <v>39</v>
      </c>
    </row>
    <row r="19" spans="1:7" ht="12.75">
      <c r="A19" s="14">
        <v>63</v>
      </c>
      <c r="B19" s="4"/>
      <c r="C19" s="5"/>
      <c r="D19" s="5">
        <v>14330000</v>
      </c>
      <c r="E19" s="6"/>
      <c r="F19" s="6"/>
      <c r="G19" s="7"/>
    </row>
    <row r="20" spans="1:7" ht="12.75">
      <c r="A20" s="14">
        <v>64</v>
      </c>
      <c r="B20" s="15"/>
      <c r="C20" s="16">
        <v>14300</v>
      </c>
      <c r="D20" s="16"/>
      <c r="E20" s="16"/>
      <c r="F20" s="16"/>
      <c r="G20" s="17"/>
    </row>
    <row r="21" spans="1:7" ht="12.75">
      <c r="A21" s="14">
        <v>65</v>
      </c>
      <c r="B21" s="15"/>
      <c r="C21" s="16"/>
      <c r="D21" s="16"/>
      <c r="E21" s="16"/>
      <c r="F21" s="16"/>
      <c r="G21" s="17"/>
    </row>
    <row r="22" spans="1:7" ht="12.75">
      <c r="A22" s="14">
        <v>66</v>
      </c>
      <c r="B22" s="15"/>
      <c r="C22" s="16">
        <v>790000</v>
      </c>
      <c r="D22" s="16"/>
      <c r="E22" s="16"/>
      <c r="F22" s="16"/>
      <c r="G22" s="17"/>
    </row>
    <row r="23" spans="1:7" ht="12.75">
      <c r="A23" s="14">
        <v>67</v>
      </c>
      <c r="B23" s="15">
        <v>2713306</v>
      </c>
      <c r="C23" s="16"/>
      <c r="D23" s="16">
        <v>89856324</v>
      </c>
      <c r="E23" s="16"/>
      <c r="F23" s="16">
        <v>1200000</v>
      </c>
      <c r="G23" s="17"/>
    </row>
    <row r="24" spans="1:7" ht="12.75">
      <c r="A24" s="14">
        <v>72</v>
      </c>
      <c r="B24" s="15"/>
      <c r="C24" s="16"/>
      <c r="D24" s="16"/>
      <c r="E24" s="16"/>
      <c r="F24" s="16"/>
      <c r="G24" s="17">
        <v>60000</v>
      </c>
    </row>
    <row r="25" spans="1:7" ht="12.75">
      <c r="A25" s="14">
        <v>67</v>
      </c>
      <c r="B25" s="15"/>
      <c r="C25" s="16"/>
      <c r="D25" s="95">
        <v>9200000</v>
      </c>
      <c r="E25" s="16"/>
      <c r="F25" s="16"/>
      <c r="G25" s="17"/>
    </row>
    <row r="26" spans="1:7" ht="13.5" thickBot="1">
      <c r="A26" s="14"/>
      <c r="B26" s="15"/>
      <c r="C26" s="16"/>
      <c r="D26" s="16"/>
      <c r="E26" s="16"/>
      <c r="F26" s="16"/>
      <c r="G26" s="17"/>
    </row>
    <row r="27" spans="1:7" s="2" customFormat="1" ht="30" customHeight="1" thickBot="1">
      <c r="A27" s="18" t="s">
        <v>14</v>
      </c>
      <c r="B27" s="19">
        <v>2713306</v>
      </c>
      <c r="C27" s="20">
        <v>804300</v>
      </c>
      <c r="D27" s="20">
        <v>113386324</v>
      </c>
      <c r="E27" s="20"/>
      <c r="F27" s="21">
        <v>1200000</v>
      </c>
      <c r="G27" s="20">
        <v>60000</v>
      </c>
    </row>
    <row r="28" spans="1:7" s="2" customFormat="1" ht="28.5" customHeight="1" thickBot="1">
      <c r="A28" s="18" t="s">
        <v>45</v>
      </c>
      <c r="B28" s="154">
        <v>118163930</v>
      </c>
      <c r="C28" s="155"/>
      <c r="D28" s="155"/>
      <c r="E28" s="155"/>
      <c r="F28" s="155"/>
      <c r="G28" s="155"/>
    </row>
    <row r="29" spans="1:7" ht="26.25" thickBot="1">
      <c r="A29" s="67" t="s">
        <v>8</v>
      </c>
      <c r="B29" s="156" t="s">
        <v>66</v>
      </c>
      <c r="C29" s="157"/>
      <c r="D29" s="157"/>
      <c r="E29" s="157"/>
      <c r="F29" s="157"/>
      <c r="G29" s="157"/>
    </row>
    <row r="30" spans="1:7" ht="90" thickBot="1">
      <c r="A30" s="68" t="s">
        <v>9</v>
      </c>
      <c r="B30" s="12" t="s">
        <v>10</v>
      </c>
      <c r="C30" s="13" t="s">
        <v>11</v>
      </c>
      <c r="D30" s="13" t="s">
        <v>53</v>
      </c>
      <c r="E30" s="13" t="s">
        <v>12</v>
      </c>
      <c r="F30" s="13" t="s">
        <v>13</v>
      </c>
      <c r="G30" s="13" t="s">
        <v>39</v>
      </c>
    </row>
    <row r="31" spans="1:7" ht="12.75">
      <c r="A31" s="14">
        <v>63</v>
      </c>
      <c r="B31" s="4"/>
      <c r="C31" s="5"/>
      <c r="D31" s="5">
        <v>14330000</v>
      </c>
      <c r="E31" s="6"/>
      <c r="F31" s="6"/>
      <c r="G31" s="7"/>
    </row>
    <row r="32" spans="1:7" ht="12.75">
      <c r="A32" s="14">
        <v>64</v>
      </c>
      <c r="B32" s="15"/>
      <c r="C32" s="16">
        <v>14300</v>
      </c>
      <c r="D32" s="16"/>
      <c r="E32" s="16"/>
      <c r="F32" s="16"/>
      <c r="G32" s="17"/>
    </row>
    <row r="33" spans="1:7" ht="12.75">
      <c r="A33" s="14">
        <v>65</v>
      </c>
      <c r="B33" s="15"/>
      <c r="C33" s="16"/>
      <c r="D33" s="16"/>
      <c r="E33" s="16"/>
      <c r="F33" s="16"/>
      <c r="G33" s="17"/>
    </row>
    <row r="34" spans="1:7" ht="12.75">
      <c r="A34" s="14">
        <v>66</v>
      </c>
      <c r="B34" s="15"/>
      <c r="C34" s="16">
        <v>790000</v>
      </c>
      <c r="D34" s="16"/>
      <c r="E34" s="16"/>
      <c r="F34" s="16"/>
      <c r="G34" s="17"/>
    </row>
    <row r="35" spans="1:7" ht="12.75">
      <c r="A35" s="14">
        <v>67</v>
      </c>
      <c r="B35" s="15">
        <v>2713306</v>
      </c>
      <c r="C35" s="16"/>
      <c r="D35" s="16">
        <v>89856324</v>
      </c>
      <c r="E35" s="16"/>
      <c r="F35" s="16">
        <v>1200000</v>
      </c>
      <c r="G35" s="17"/>
    </row>
    <row r="36" spans="1:7" ht="12.75">
      <c r="A36" s="14">
        <v>72</v>
      </c>
      <c r="B36" s="15"/>
      <c r="C36" s="16"/>
      <c r="D36" s="16"/>
      <c r="E36" s="16"/>
      <c r="F36" s="16"/>
      <c r="G36" s="17">
        <v>60000</v>
      </c>
    </row>
    <row r="37" spans="1:7" ht="13.5" customHeight="1">
      <c r="A37" s="14">
        <v>67</v>
      </c>
      <c r="B37" s="15"/>
      <c r="C37" s="16"/>
      <c r="D37" s="95">
        <v>9200000</v>
      </c>
      <c r="E37" s="16"/>
      <c r="F37" s="16"/>
      <c r="G37" s="17"/>
    </row>
    <row r="38" spans="1:7" ht="13.5" customHeight="1" thickBot="1">
      <c r="A38" s="14"/>
      <c r="B38" s="15"/>
      <c r="C38" s="16"/>
      <c r="D38" s="16"/>
      <c r="E38" s="16"/>
      <c r="F38" s="16"/>
      <c r="G38" s="17"/>
    </row>
    <row r="39" spans="1:7" s="2" customFormat="1" ht="30" customHeight="1" thickBot="1">
      <c r="A39" s="18" t="s">
        <v>14</v>
      </c>
      <c r="B39" s="19">
        <v>2713306</v>
      </c>
      <c r="C39" s="20">
        <v>804300</v>
      </c>
      <c r="D39" s="21">
        <v>113386324</v>
      </c>
      <c r="E39" s="20"/>
      <c r="F39" s="21">
        <v>1200000</v>
      </c>
      <c r="G39" s="20">
        <v>60000</v>
      </c>
    </row>
    <row r="40" spans="1:7" s="2" customFormat="1" ht="28.5" customHeight="1" thickBot="1">
      <c r="A40" s="18" t="s">
        <v>67</v>
      </c>
      <c r="B40" s="154">
        <v>118163930</v>
      </c>
      <c r="C40" s="155"/>
      <c r="D40" s="155"/>
      <c r="E40" s="155"/>
      <c r="F40" s="155"/>
      <c r="G40" s="155"/>
    </row>
    <row r="41" spans="3:5" ht="13.5" customHeight="1">
      <c r="C41" s="25"/>
      <c r="D41" s="25"/>
      <c r="E41" s="26"/>
    </row>
    <row r="42" spans="3:5" ht="13.5" customHeight="1">
      <c r="C42" s="25"/>
      <c r="D42" s="25"/>
      <c r="E42" s="27"/>
    </row>
    <row r="43" ht="13.5" customHeight="1">
      <c r="E43" s="28"/>
    </row>
    <row r="44" ht="13.5" customHeight="1">
      <c r="E44" s="29"/>
    </row>
    <row r="45" ht="13.5" customHeight="1">
      <c r="E45" s="24"/>
    </row>
    <row r="46" spans="3:5" ht="28.5" customHeight="1">
      <c r="C46" s="25"/>
      <c r="D46" s="25"/>
      <c r="E46" s="30"/>
    </row>
    <row r="47" spans="3:5" ht="13.5" customHeight="1">
      <c r="C47" s="25"/>
      <c r="D47" s="25"/>
      <c r="E47" s="27"/>
    </row>
    <row r="48" ht="13.5" customHeight="1">
      <c r="E48" s="24"/>
    </row>
    <row r="49" ht="13.5" customHeight="1">
      <c r="E49" s="29"/>
    </row>
    <row r="50" ht="13.5" customHeight="1">
      <c r="E50" s="24"/>
    </row>
    <row r="51" ht="22.5" customHeight="1">
      <c r="E51" s="31"/>
    </row>
    <row r="52" ht="13.5" customHeight="1">
      <c r="E52" s="28"/>
    </row>
    <row r="53" spans="2:5" ht="13.5" customHeight="1">
      <c r="B53" s="25"/>
      <c r="E53" s="32"/>
    </row>
    <row r="54" spans="3:5" ht="13.5" customHeight="1">
      <c r="C54" s="25"/>
      <c r="D54" s="25"/>
      <c r="E54" s="33"/>
    </row>
    <row r="55" spans="3:5" ht="13.5" customHeight="1">
      <c r="C55" s="25"/>
      <c r="D55" s="25"/>
      <c r="E55" s="27"/>
    </row>
    <row r="56" ht="13.5" customHeight="1">
      <c r="E56" s="24"/>
    </row>
    <row r="57" spans="2:5" ht="13.5" customHeight="1">
      <c r="B57" s="25"/>
      <c r="E57" s="26"/>
    </row>
    <row r="58" spans="3:5" ht="13.5" customHeight="1">
      <c r="C58" s="25"/>
      <c r="D58" s="25"/>
      <c r="E58" s="32"/>
    </row>
    <row r="59" spans="3:5" ht="13.5" customHeight="1">
      <c r="C59" s="25"/>
      <c r="D59" s="25"/>
      <c r="E59" s="27"/>
    </row>
    <row r="60" ht="13.5" customHeight="1">
      <c r="E60" s="24"/>
    </row>
    <row r="61" spans="3:5" ht="13.5" customHeight="1">
      <c r="C61" s="25"/>
      <c r="D61" s="25"/>
      <c r="E61" s="32"/>
    </row>
    <row r="62" ht="22.5" customHeight="1">
      <c r="E62" s="31"/>
    </row>
    <row r="63" ht="13.5" customHeight="1">
      <c r="E63" s="24"/>
    </row>
    <row r="64" ht="13.5" customHeight="1">
      <c r="E64" s="27"/>
    </row>
    <row r="65" ht="13.5" customHeight="1">
      <c r="E65" s="24"/>
    </row>
    <row r="66" ht="13.5" customHeight="1">
      <c r="E66" s="24"/>
    </row>
    <row r="67" spans="1:5" ht="13.5" customHeight="1">
      <c r="A67" s="25"/>
      <c r="E67" s="32"/>
    </row>
    <row r="68" spans="2:5" ht="13.5" customHeight="1">
      <c r="B68" s="25"/>
      <c r="C68" s="25"/>
      <c r="D68" s="25"/>
      <c r="E68" s="32"/>
    </row>
    <row r="69" spans="2:5" ht="13.5" customHeight="1">
      <c r="B69" s="25"/>
      <c r="C69" s="25"/>
      <c r="D69" s="25"/>
      <c r="E69" s="26"/>
    </row>
    <row r="70" spans="2:5" ht="13.5" customHeight="1">
      <c r="B70" s="25"/>
      <c r="C70" s="25"/>
      <c r="D70" s="25"/>
      <c r="E70" s="29"/>
    </row>
    <row r="71" ht="12.75">
      <c r="E71" s="24"/>
    </row>
    <row r="72" spans="2:5" ht="12.75">
      <c r="B72" s="25"/>
      <c r="E72" s="32"/>
    </row>
    <row r="73" spans="3:5" ht="12.75">
      <c r="C73" s="25"/>
      <c r="D73" s="25"/>
      <c r="E73" s="26"/>
    </row>
    <row r="74" spans="3:5" ht="12.75">
      <c r="C74" s="25"/>
      <c r="D74" s="25"/>
      <c r="E74" s="27"/>
    </row>
    <row r="75" ht="12.75">
      <c r="E75" s="24"/>
    </row>
    <row r="76" ht="12.75">
      <c r="E76" s="24"/>
    </row>
    <row r="77" ht="12.75">
      <c r="E77" s="34"/>
    </row>
    <row r="78" ht="12.75">
      <c r="E78" s="24"/>
    </row>
    <row r="79" ht="12.75">
      <c r="E79" s="24"/>
    </row>
    <row r="80" ht="12.75">
      <c r="E80" s="24"/>
    </row>
    <row r="81" ht="12.75">
      <c r="E81" s="27"/>
    </row>
    <row r="82" ht="12.75">
      <c r="E82" s="24"/>
    </row>
    <row r="83" ht="12.75">
      <c r="E83" s="27"/>
    </row>
    <row r="84" ht="12.75">
      <c r="E84" s="24"/>
    </row>
    <row r="85" ht="12.75">
      <c r="E85" s="24"/>
    </row>
    <row r="86" ht="12.75">
      <c r="E86" s="24"/>
    </row>
    <row r="87" ht="12.75">
      <c r="E87" s="24"/>
    </row>
    <row r="88" spans="1:5" ht="28.5" customHeight="1">
      <c r="A88" s="35"/>
      <c r="B88" s="35"/>
      <c r="C88" s="35"/>
      <c r="D88" s="35"/>
      <c r="E88" s="36"/>
    </row>
    <row r="89" spans="3:5" ht="12.75">
      <c r="C89" s="25"/>
      <c r="D89" s="25"/>
      <c r="E89" s="26"/>
    </row>
    <row r="90" ht="12.75">
      <c r="E90" s="37"/>
    </row>
    <row r="91" ht="12.75">
      <c r="E91" s="24"/>
    </row>
    <row r="92" ht="12.75">
      <c r="E92" s="34"/>
    </row>
    <row r="93" ht="12.75">
      <c r="E93" s="34"/>
    </row>
    <row r="94" ht="12.75">
      <c r="E94" s="24"/>
    </row>
    <row r="95" ht="12.75">
      <c r="E95" s="27"/>
    </row>
    <row r="96" ht="12.75">
      <c r="E96" s="24"/>
    </row>
    <row r="97" ht="12.75">
      <c r="E97" s="24"/>
    </row>
    <row r="98" ht="12.75">
      <c r="E98" s="27"/>
    </row>
    <row r="99" ht="12.75">
      <c r="E99" s="24"/>
    </row>
    <row r="100" ht="12.75">
      <c r="E100" s="34"/>
    </row>
    <row r="101" ht="12.75">
      <c r="E101" s="37"/>
    </row>
    <row r="102" ht="12.75">
      <c r="E102" s="34"/>
    </row>
    <row r="103" ht="12.75">
      <c r="E103" s="27"/>
    </row>
    <row r="104" ht="12.75">
      <c r="E104" s="24"/>
    </row>
    <row r="105" spans="3:5" ht="12.75">
      <c r="C105" s="25"/>
      <c r="D105" s="25"/>
      <c r="E105" s="26"/>
    </row>
    <row r="106" ht="12.75">
      <c r="E106" s="27"/>
    </row>
    <row r="107" ht="12.75">
      <c r="E107" s="34"/>
    </row>
    <row r="108" spans="3:5" ht="12.75">
      <c r="C108" s="25"/>
      <c r="D108" s="25"/>
      <c r="E108" s="38"/>
    </row>
    <row r="109" spans="3:5" ht="12.75">
      <c r="C109" s="25"/>
      <c r="D109" s="25"/>
      <c r="E109" s="29"/>
    </row>
    <row r="110" ht="12.75">
      <c r="E110" s="24"/>
    </row>
    <row r="111" ht="12.75">
      <c r="E111" s="39"/>
    </row>
    <row r="112" ht="11.25" customHeight="1">
      <c r="E112" s="34"/>
    </row>
    <row r="113" spans="2:5" ht="24" customHeight="1">
      <c r="B113" s="25"/>
      <c r="E113" s="40"/>
    </row>
    <row r="114" spans="3:5" ht="15" customHeight="1">
      <c r="C114" s="25"/>
      <c r="D114" s="25"/>
      <c r="E114" s="40"/>
    </row>
    <row r="115" ht="11.25" customHeight="1">
      <c r="E115" s="37"/>
    </row>
    <row r="116" ht="12.75">
      <c r="E116" s="34"/>
    </row>
    <row r="117" spans="2:5" ht="13.5" customHeight="1">
      <c r="B117" s="25"/>
      <c r="E117" s="41"/>
    </row>
    <row r="118" spans="3:5" ht="12.75" customHeight="1">
      <c r="C118" s="25"/>
      <c r="D118" s="25"/>
      <c r="E118" s="26"/>
    </row>
    <row r="119" spans="3:5" ht="12.75" customHeight="1">
      <c r="C119" s="25"/>
      <c r="D119" s="25"/>
      <c r="E119" s="29"/>
    </row>
    <row r="120" ht="12.75">
      <c r="E120" s="24"/>
    </row>
    <row r="121" spans="3:5" ht="12.75">
      <c r="C121" s="25"/>
      <c r="D121" s="25"/>
      <c r="E121" s="38"/>
    </row>
    <row r="122" ht="12.75">
      <c r="E122" s="37"/>
    </row>
    <row r="123" ht="12.75">
      <c r="E123" s="34"/>
    </row>
    <row r="124" ht="12.75">
      <c r="E124" s="24"/>
    </row>
    <row r="125" spans="1:5" ht="19.5" customHeight="1">
      <c r="A125" s="42"/>
      <c r="B125" s="9"/>
      <c r="C125" s="9"/>
      <c r="D125" s="9"/>
      <c r="E125" s="32"/>
    </row>
    <row r="126" spans="1:5" ht="15" customHeight="1">
      <c r="A126" s="25"/>
      <c r="E126" s="32"/>
    </row>
    <row r="127" spans="1:5" ht="12.75">
      <c r="A127" s="25"/>
      <c r="B127" s="25"/>
      <c r="E127" s="26"/>
    </row>
    <row r="128" spans="3:5" ht="12.75">
      <c r="C128" s="25"/>
      <c r="D128" s="25"/>
      <c r="E128" s="32"/>
    </row>
    <row r="129" ht="12.75">
      <c r="E129" s="27"/>
    </row>
    <row r="130" spans="2:5" ht="12.75">
      <c r="B130" s="25"/>
      <c r="E130" s="26"/>
    </row>
    <row r="131" spans="3:5" ht="12.75">
      <c r="C131" s="25"/>
      <c r="D131" s="25"/>
      <c r="E131" s="26"/>
    </row>
    <row r="132" ht="12.75">
      <c r="E132" s="29"/>
    </row>
    <row r="133" spans="3:5" ht="22.5" customHeight="1">
      <c r="C133" s="25"/>
      <c r="D133" s="25"/>
      <c r="E133" s="30"/>
    </row>
    <row r="134" ht="12.75">
      <c r="E134" s="29"/>
    </row>
    <row r="135" spans="2:5" ht="12.75">
      <c r="B135" s="25"/>
      <c r="E135" s="32"/>
    </row>
    <row r="136" spans="3:5" ht="12.75">
      <c r="C136" s="25"/>
      <c r="D136" s="25"/>
      <c r="E136" s="33"/>
    </row>
    <row r="137" ht="12.75">
      <c r="E137" s="27"/>
    </row>
    <row r="138" spans="1:5" ht="13.5" customHeight="1">
      <c r="A138" s="25"/>
      <c r="E138" s="32"/>
    </row>
    <row r="139" spans="2:5" ht="13.5" customHeight="1">
      <c r="B139" s="25"/>
      <c r="E139" s="32"/>
    </row>
    <row r="140" spans="3:5" ht="13.5" customHeight="1">
      <c r="C140" s="25"/>
      <c r="D140" s="25"/>
      <c r="E140" s="26"/>
    </row>
    <row r="141" spans="3:5" ht="12.75">
      <c r="C141" s="25"/>
      <c r="D141" s="25"/>
      <c r="E141" s="27"/>
    </row>
    <row r="142" spans="3:5" ht="12.75">
      <c r="C142" s="25"/>
      <c r="D142" s="25"/>
      <c r="E142" s="26"/>
    </row>
    <row r="143" ht="12.75">
      <c r="E143" s="37"/>
    </row>
    <row r="144" spans="3:5" ht="12.75">
      <c r="C144" s="25"/>
      <c r="D144" s="25"/>
      <c r="E144" s="38"/>
    </row>
    <row r="145" spans="3:5" ht="12.75">
      <c r="C145" s="25"/>
      <c r="D145" s="25"/>
      <c r="E145" s="29"/>
    </row>
    <row r="146" ht="12.75">
      <c r="E146" s="43"/>
    </row>
    <row r="147" spans="2:5" ht="12.75">
      <c r="B147" s="25"/>
      <c r="E147" s="41"/>
    </row>
    <row r="148" spans="3:5" ht="12.75">
      <c r="C148" s="25"/>
      <c r="D148" s="25"/>
      <c r="E148" s="26"/>
    </row>
    <row r="149" spans="3:5" ht="12.75">
      <c r="C149" s="25"/>
      <c r="D149" s="25"/>
      <c r="E149" s="29"/>
    </row>
    <row r="150" spans="3:5" ht="12.75">
      <c r="C150" s="25"/>
      <c r="D150" s="25"/>
      <c r="E150" s="29"/>
    </row>
    <row r="151" ht="12.75">
      <c r="E151" s="24"/>
    </row>
    <row r="152" spans="1:5" s="44" customFormat="1" ht="18" customHeight="1">
      <c r="A152" s="158"/>
      <c r="B152" s="159"/>
      <c r="C152" s="159"/>
      <c r="D152" s="159"/>
      <c r="E152" s="159"/>
    </row>
    <row r="153" spans="1:5" ht="28.5" customHeight="1">
      <c r="A153" s="35"/>
      <c r="B153" s="35"/>
      <c r="C153" s="35"/>
      <c r="D153" s="35"/>
      <c r="E153" s="36"/>
    </row>
    <row r="155" spans="1:5" ht="15.75">
      <c r="A155" s="45"/>
      <c r="B155" s="25"/>
      <c r="C155" s="25"/>
      <c r="D155" s="25"/>
      <c r="E155" s="8"/>
    </row>
    <row r="156" spans="1:5" ht="12.75">
      <c r="A156" s="25"/>
      <c r="B156" s="25"/>
      <c r="C156" s="25"/>
      <c r="D156" s="25"/>
      <c r="E156" s="8"/>
    </row>
    <row r="157" spans="1:5" ht="17.25" customHeight="1">
      <c r="A157" s="25"/>
      <c r="B157" s="25"/>
      <c r="C157" s="25"/>
      <c r="D157" s="25"/>
      <c r="E157" s="8"/>
    </row>
    <row r="158" spans="1:5" ht="13.5" customHeight="1">
      <c r="A158" s="25"/>
      <c r="B158" s="25"/>
      <c r="C158" s="25"/>
      <c r="D158" s="25"/>
      <c r="E158" s="8"/>
    </row>
    <row r="159" spans="1:5" ht="12.75">
      <c r="A159" s="25"/>
      <c r="B159" s="25"/>
      <c r="C159" s="25"/>
      <c r="D159" s="25"/>
      <c r="E159" s="8"/>
    </row>
    <row r="160" spans="1:4" ht="12.75">
      <c r="A160" s="25"/>
      <c r="B160" s="25"/>
      <c r="C160" s="25"/>
      <c r="D160" s="25"/>
    </row>
    <row r="161" spans="1:5" ht="12.75">
      <c r="A161" s="25"/>
      <c r="B161" s="25"/>
      <c r="C161" s="25"/>
      <c r="D161" s="25"/>
      <c r="E161" s="8"/>
    </row>
    <row r="162" spans="1:5" ht="12.75">
      <c r="A162" s="25"/>
      <c r="B162" s="25"/>
      <c r="C162" s="25"/>
      <c r="D162" s="25"/>
      <c r="E162" s="46"/>
    </row>
    <row r="163" spans="1:5" ht="12.75">
      <c r="A163" s="25"/>
      <c r="B163" s="25"/>
      <c r="C163" s="25"/>
      <c r="D163" s="25"/>
      <c r="E163" s="8"/>
    </row>
    <row r="164" spans="1:5" ht="22.5" customHeight="1">
      <c r="A164" s="25"/>
      <c r="B164" s="25"/>
      <c r="C164" s="25"/>
      <c r="D164" s="25"/>
      <c r="E164" s="30"/>
    </row>
    <row r="165" ht="22.5" customHeight="1">
      <c r="E165" s="31"/>
    </row>
  </sheetData>
  <sheetProtection/>
  <mergeCells count="8">
    <mergeCell ref="A1:G1"/>
    <mergeCell ref="B15:G15"/>
    <mergeCell ref="B17:G17"/>
    <mergeCell ref="B28:G28"/>
    <mergeCell ref="B29:G29"/>
    <mergeCell ref="A152:E152"/>
    <mergeCell ref="B3:G3"/>
    <mergeCell ref="B40:G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9"/>
  <sheetViews>
    <sheetView zoomScalePageLayoutView="0" workbookViewId="0" topLeftCell="A19">
      <selection activeCell="E34" sqref="E34"/>
    </sheetView>
  </sheetViews>
  <sheetFormatPr defaultColWidth="11.421875" defaultRowHeight="12.75"/>
  <cols>
    <col min="1" max="1" width="11.421875" style="62" bestFit="1" customWidth="1"/>
    <col min="2" max="2" width="34.421875" style="64" customWidth="1"/>
    <col min="3" max="3" width="14.7109375" style="3" customWidth="1"/>
    <col min="4" max="4" width="11.421875" style="3" bestFit="1" customWidth="1"/>
    <col min="5" max="5" width="11.421875" style="3" customWidth="1"/>
    <col min="6" max="6" width="12.421875" style="3" bestFit="1" customWidth="1"/>
    <col min="7" max="7" width="14.140625" style="3" bestFit="1" customWidth="1"/>
    <col min="8" max="8" width="12.421875" style="3" customWidth="1"/>
    <col min="9" max="9" width="13.8515625" style="3" customWidth="1"/>
    <col min="10" max="11" width="12.28125" style="3" bestFit="1" customWidth="1"/>
    <col min="12" max="16384" width="11.421875" style="1" customWidth="1"/>
  </cols>
  <sheetData>
    <row r="1" spans="1:11" ht="24" customHeight="1" thickBot="1">
      <c r="A1" s="160" t="s">
        <v>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8" customFormat="1" ht="51.75" thickBot="1">
      <c r="A2" s="94" t="s">
        <v>16</v>
      </c>
      <c r="B2" s="93" t="s">
        <v>17</v>
      </c>
      <c r="C2" s="87" t="s">
        <v>68</v>
      </c>
      <c r="D2" s="88" t="s">
        <v>60</v>
      </c>
      <c r="E2" s="89" t="s">
        <v>61</v>
      </c>
      <c r="F2" s="89" t="s">
        <v>62</v>
      </c>
      <c r="G2" s="89" t="s">
        <v>63</v>
      </c>
      <c r="H2" s="89" t="s">
        <v>64</v>
      </c>
      <c r="I2" s="89" t="s">
        <v>65</v>
      </c>
      <c r="J2" s="87" t="s">
        <v>44</v>
      </c>
      <c r="K2" s="87" t="s">
        <v>69</v>
      </c>
    </row>
    <row r="3" spans="1:11" s="8" customFormat="1" ht="12.75">
      <c r="A3" s="109"/>
      <c r="B3" s="110" t="s">
        <v>34</v>
      </c>
      <c r="C3" s="111"/>
      <c r="D3" s="112"/>
      <c r="E3" s="112"/>
      <c r="F3" s="112"/>
      <c r="G3" s="112"/>
      <c r="H3" s="112"/>
      <c r="I3" s="113"/>
      <c r="J3" s="114"/>
      <c r="K3" s="111"/>
    </row>
    <row r="4" spans="1:11" ht="12.75">
      <c r="A4" s="115"/>
      <c r="B4" s="116" t="s">
        <v>50</v>
      </c>
      <c r="C4" s="117"/>
      <c r="D4" s="118"/>
      <c r="E4" s="118"/>
      <c r="F4" s="118"/>
      <c r="G4" s="118"/>
      <c r="H4" s="118"/>
      <c r="I4" s="117"/>
      <c r="J4" s="119"/>
      <c r="K4" s="117"/>
    </row>
    <row r="5" spans="1:12" s="8" customFormat="1" ht="25.5">
      <c r="A5" s="102"/>
      <c r="B5" s="103" t="s">
        <v>51</v>
      </c>
      <c r="C5" s="104"/>
      <c r="D5" s="104"/>
      <c r="E5" s="104"/>
      <c r="F5" s="104"/>
      <c r="G5" s="104"/>
      <c r="H5" s="104"/>
      <c r="I5" s="104"/>
      <c r="J5" s="104"/>
      <c r="K5" s="104"/>
      <c r="L5" s="86"/>
    </row>
    <row r="6" spans="1:12" s="8" customFormat="1" ht="26.25" customHeight="1">
      <c r="A6" s="96" t="s">
        <v>37</v>
      </c>
      <c r="B6" s="97" t="s">
        <v>52</v>
      </c>
      <c r="C6" s="98">
        <v>106250624</v>
      </c>
      <c r="D6" s="98">
        <f>SUM(D33+D38)</f>
        <v>2713306</v>
      </c>
      <c r="E6" s="98">
        <v>904300</v>
      </c>
      <c r="F6" s="98">
        <v>101373018</v>
      </c>
      <c r="G6" s="98"/>
      <c r="H6" s="98">
        <v>1200000</v>
      </c>
      <c r="I6" s="98">
        <v>60000</v>
      </c>
      <c r="J6" s="98">
        <f>SUM(J7+J23+J31)</f>
        <v>106250624</v>
      </c>
      <c r="K6" s="98">
        <f>SUM(K7+K23+K31)</f>
        <v>106250624</v>
      </c>
      <c r="L6" s="86"/>
    </row>
    <row r="7" spans="1:12" s="8" customFormat="1" ht="12.75">
      <c r="A7" s="102">
        <v>3</v>
      </c>
      <c r="B7" s="103" t="s">
        <v>18</v>
      </c>
      <c r="C7" s="104">
        <v>105122000</v>
      </c>
      <c r="D7" s="104"/>
      <c r="E7" s="104">
        <v>578300</v>
      </c>
      <c r="F7" s="104">
        <v>103316700</v>
      </c>
      <c r="G7" s="104"/>
      <c r="H7" s="104">
        <v>1200000</v>
      </c>
      <c r="I7" s="104">
        <v>27000</v>
      </c>
      <c r="J7" s="104">
        <f>SUM(J8+J12+J18+J21)</f>
        <v>105122000</v>
      </c>
      <c r="K7" s="104">
        <f>SUM(K8+K12+K18+K21)</f>
        <v>105122000</v>
      </c>
      <c r="L7" s="86"/>
    </row>
    <row r="8" spans="1:12" s="8" customFormat="1" ht="12.75">
      <c r="A8" s="102">
        <v>31</v>
      </c>
      <c r="B8" s="103" t="s">
        <v>19</v>
      </c>
      <c r="C8" s="104">
        <v>79620000</v>
      </c>
      <c r="D8" s="104"/>
      <c r="E8" s="104"/>
      <c r="F8" s="104">
        <v>79620000</v>
      </c>
      <c r="G8" s="104"/>
      <c r="H8" s="104"/>
      <c r="I8" s="104"/>
      <c r="J8" s="104">
        <v>79620000</v>
      </c>
      <c r="K8" s="104">
        <v>79620000</v>
      </c>
      <c r="L8" s="86"/>
    </row>
    <row r="9" spans="1:12" ht="12.75">
      <c r="A9" s="107">
        <v>311</v>
      </c>
      <c r="B9" s="108" t="s">
        <v>70</v>
      </c>
      <c r="C9" s="120">
        <v>66129352</v>
      </c>
      <c r="D9" s="120"/>
      <c r="E9" s="120"/>
      <c r="F9" s="120">
        <f aca="true" t="shared" si="0" ref="F9:F25">(C9-D9-E9-H9-I9)</f>
        <v>66129352</v>
      </c>
      <c r="G9" s="120"/>
      <c r="H9" s="104"/>
      <c r="I9" s="104"/>
      <c r="J9" s="104"/>
      <c r="K9" s="104"/>
      <c r="L9" s="86"/>
    </row>
    <row r="10" spans="1:12" ht="12.75">
      <c r="A10" s="107">
        <v>312</v>
      </c>
      <c r="B10" s="108" t="s">
        <v>21</v>
      </c>
      <c r="C10" s="120">
        <v>2520000</v>
      </c>
      <c r="D10" s="120"/>
      <c r="E10" s="120"/>
      <c r="F10" s="120">
        <f t="shared" si="0"/>
        <v>2520000</v>
      </c>
      <c r="G10" s="120"/>
      <c r="H10" s="104"/>
      <c r="I10" s="104"/>
      <c r="J10" s="104"/>
      <c r="K10" s="104"/>
      <c r="L10" s="86"/>
    </row>
    <row r="11" spans="1:12" ht="12.75">
      <c r="A11" s="107">
        <v>313</v>
      </c>
      <c r="B11" s="108" t="s">
        <v>22</v>
      </c>
      <c r="C11" s="120">
        <v>10970648</v>
      </c>
      <c r="D11" s="120"/>
      <c r="E11" s="120"/>
      <c r="F11" s="120">
        <f t="shared" si="0"/>
        <v>10970648</v>
      </c>
      <c r="G11" s="104"/>
      <c r="H11" s="104"/>
      <c r="I11" s="104"/>
      <c r="J11" s="104"/>
      <c r="K11" s="104"/>
      <c r="L11" s="86"/>
    </row>
    <row r="12" spans="1:12" s="8" customFormat="1" ht="12.75">
      <c r="A12" s="102">
        <v>32</v>
      </c>
      <c r="B12" s="103" t="s">
        <v>23</v>
      </c>
      <c r="C12" s="104">
        <v>25239000</v>
      </c>
      <c r="D12" s="104"/>
      <c r="E12" s="104">
        <v>514300</v>
      </c>
      <c r="F12" s="104">
        <v>23497700</v>
      </c>
      <c r="G12" s="104"/>
      <c r="H12" s="104">
        <v>1200000</v>
      </c>
      <c r="I12" s="104">
        <v>27000</v>
      </c>
      <c r="J12" s="104">
        <v>25239000</v>
      </c>
      <c r="K12" s="104">
        <v>25239000</v>
      </c>
      <c r="L12" s="86"/>
    </row>
    <row r="13" spans="1:12" ht="12.75">
      <c r="A13" s="107">
        <v>321</v>
      </c>
      <c r="B13" s="108" t="s">
        <v>24</v>
      </c>
      <c r="C13" s="120">
        <v>2850000</v>
      </c>
      <c r="D13" s="120"/>
      <c r="E13" s="120"/>
      <c r="F13" s="120">
        <f t="shared" si="0"/>
        <v>2850000</v>
      </c>
      <c r="G13" s="104"/>
      <c r="H13" s="104"/>
      <c r="I13" s="104"/>
      <c r="J13" s="104"/>
      <c r="K13" s="104"/>
      <c r="L13" s="86"/>
    </row>
    <row r="14" spans="1:12" ht="12.75">
      <c r="A14" s="107">
        <v>322</v>
      </c>
      <c r="B14" s="108" t="s">
        <v>25</v>
      </c>
      <c r="C14" s="120">
        <v>15490000</v>
      </c>
      <c r="D14" s="120"/>
      <c r="E14" s="120">
        <v>314300</v>
      </c>
      <c r="F14" s="120">
        <v>13955700</v>
      </c>
      <c r="G14" s="104"/>
      <c r="H14" s="120">
        <v>1200000</v>
      </c>
      <c r="I14" s="120">
        <v>20000</v>
      </c>
      <c r="J14" s="104"/>
      <c r="K14" s="104"/>
      <c r="L14" s="86"/>
    </row>
    <row r="15" spans="1:12" ht="12.75">
      <c r="A15" s="105">
        <v>323</v>
      </c>
      <c r="B15" s="106" t="s">
        <v>26</v>
      </c>
      <c r="C15" s="121">
        <v>6107000</v>
      </c>
      <c r="D15" s="121"/>
      <c r="E15" s="121">
        <v>200000</v>
      </c>
      <c r="F15" s="120">
        <v>5900000</v>
      </c>
      <c r="G15" s="122"/>
      <c r="H15" s="122">
        <v>0</v>
      </c>
      <c r="I15" s="121">
        <v>7000</v>
      </c>
      <c r="J15" s="122"/>
      <c r="K15" s="122"/>
      <c r="L15" s="86"/>
    </row>
    <row r="16" spans="1:12" ht="25.5">
      <c r="A16" s="107">
        <v>324</v>
      </c>
      <c r="B16" s="108" t="s">
        <v>54</v>
      </c>
      <c r="C16" s="120">
        <v>70000</v>
      </c>
      <c r="D16" s="120"/>
      <c r="E16" s="120"/>
      <c r="F16" s="120">
        <f t="shared" si="0"/>
        <v>70000</v>
      </c>
      <c r="G16" s="104"/>
      <c r="H16" s="104"/>
      <c r="I16" s="104"/>
      <c r="J16" s="104"/>
      <c r="K16" s="104"/>
      <c r="L16" s="86"/>
    </row>
    <row r="17" spans="1:12" ht="12.75">
      <c r="A17" s="107">
        <v>329</v>
      </c>
      <c r="B17" s="108" t="s">
        <v>27</v>
      </c>
      <c r="C17" s="120">
        <v>722000</v>
      </c>
      <c r="D17" s="120"/>
      <c r="E17" s="120"/>
      <c r="F17" s="120">
        <f t="shared" si="0"/>
        <v>722000</v>
      </c>
      <c r="G17" s="104"/>
      <c r="H17" s="104"/>
      <c r="I17" s="104"/>
      <c r="J17" s="104"/>
      <c r="K17" s="104"/>
      <c r="L17" s="86"/>
    </row>
    <row r="18" spans="1:12" s="8" customFormat="1" ht="23.25" customHeight="1">
      <c r="A18" s="102">
        <v>34</v>
      </c>
      <c r="B18" s="103" t="s">
        <v>28</v>
      </c>
      <c r="C18" s="104">
        <v>73000</v>
      </c>
      <c r="D18" s="104"/>
      <c r="E18" s="104">
        <v>64000</v>
      </c>
      <c r="F18" s="104">
        <v>9000</v>
      </c>
      <c r="G18" s="104"/>
      <c r="H18" s="104"/>
      <c r="I18" s="104"/>
      <c r="J18" s="104">
        <v>73000</v>
      </c>
      <c r="K18" s="104">
        <v>73000</v>
      </c>
      <c r="L18" s="86"/>
    </row>
    <row r="19" spans="1:12" s="8" customFormat="1" ht="14.25" customHeight="1">
      <c r="A19" s="125">
        <v>342</v>
      </c>
      <c r="B19" s="126" t="s">
        <v>71</v>
      </c>
      <c r="C19" s="127">
        <v>9000</v>
      </c>
      <c r="D19" s="127"/>
      <c r="E19" s="127"/>
      <c r="F19" s="127">
        <f t="shared" si="0"/>
        <v>9000</v>
      </c>
      <c r="G19" s="128"/>
      <c r="H19" s="128"/>
      <c r="I19" s="128"/>
      <c r="J19" s="128"/>
      <c r="K19" s="128"/>
      <c r="L19" s="86"/>
    </row>
    <row r="20" spans="1:12" ht="14.25" customHeight="1">
      <c r="A20" s="125">
        <v>343</v>
      </c>
      <c r="B20" s="126" t="s">
        <v>29</v>
      </c>
      <c r="C20" s="127">
        <v>64000</v>
      </c>
      <c r="D20" s="127"/>
      <c r="E20" s="127">
        <v>64000</v>
      </c>
      <c r="F20" s="127"/>
      <c r="G20" s="128"/>
      <c r="H20" s="128"/>
      <c r="I20" s="128"/>
      <c r="J20" s="128"/>
      <c r="K20" s="128"/>
      <c r="L20" s="86"/>
    </row>
    <row r="21" spans="1:12" s="8" customFormat="1" ht="19.5" customHeight="1">
      <c r="A21" s="102">
        <v>37</v>
      </c>
      <c r="B21" s="103" t="s">
        <v>55</v>
      </c>
      <c r="C21" s="104">
        <v>190000</v>
      </c>
      <c r="D21" s="104"/>
      <c r="E21" s="104"/>
      <c r="F21" s="104">
        <f t="shared" si="0"/>
        <v>190000</v>
      </c>
      <c r="G21" s="104"/>
      <c r="H21" s="104"/>
      <c r="I21" s="104"/>
      <c r="J21" s="104">
        <v>190000</v>
      </c>
      <c r="K21" s="104">
        <v>190000</v>
      </c>
      <c r="L21" s="86"/>
    </row>
    <row r="22" spans="1:12" ht="12.75">
      <c r="A22" s="107">
        <v>372</v>
      </c>
      <c r="B22" s="108" t="s">
        <v>56</v>
      </c>
      <c r="C22" s="120">
        <v>190000</v>
      </c>
      <c r="D22" s="120"/>
      <c r="E22" s="120"/>
      <c r="F22" s="120">
        <f t="shared" si="0"/>
        <v>190000</v>
      </c>
      <c r="G22" s="104"/>
      <c r="H22" s="104"/>
      <c r="I22" s="104"/>
      <c r="J22" s="104"/>
      <c r="K22" s="104"/>
      <c r="L22" s="86"/>
    </row>
    <row r="23" spans="1:12" ht="12.75">
      <c r="A23" s="102">
        <v>4</v>
      </c>
      <c r="B23" s="103" t="s">
        <v>76</v>
      </c>
      <c r="C23" s="104">
        <v>1095624</v>
      </c>
      <c r="D23" s="104"/>
      <c r="E23" s="104"/>
      <c r="F23" s="104">
        <f t="shared" si="0"/>
        <v>1095624</v>
      </c>
      <c r="G23" s="104"/>
      <c r="H23" s="104"/>
      <c r="I23" s="104"/>
      <c r="J23" s="104">
        <v>1095624</v>
      </c>
      <c r="K23" s="104">
        <v>1095624</v>
      </c>
      <c r="L23" s="86"/>
    </row>
    <row r="24" spans="1:12" ht="25.5">
      <c r="A24" s="102">
        <v>42</v>
      </c>
      <c r="B24" s="103" t="s">
        <v>75</v>
      </c>
      <c r="C24" s="104">
        <v>250000</v>
      </c>
      <c r="D24" s="104"/>
      <c r="E24" s="104"/>
      <c r="F24" s="104">
        <f t="shared" si="0"/>
        <v>250000</v>
      </c>
      <c r="G24" s="104"/>
      <c r="H24" s="104"/>
      <c r="I24" s="104"/>
      <c r="J24" s="104">
        <v>250000</v>
      </c>
      <c r="K24" s="104">
        <v>250000</v>
      </c>
      <c r="L24" s="86"/>
    </row>
    <row r="25" spans="1:12" ht="12.75">
      <c r="A25" s="107">
        <v>422</v>
      </c>
      <c r="B25" s="108" t="s">
        <v>30</v>
      </c>
      <c r="C25" s="120">
        <v>250000</v>
      </c>
      <c r="D25" s="120"/>
      <c r="E25" s="120"/>
      <c r="F25" s="120">
        <f t="shared" si="0"/>
        <v>250000</v>
      </c>
      <c r="G25" s="104"/>
      <c r="H25" s="104"/>
      <c r="I25" s="104"/>
      <c r="J25" s="104"/>
      <c r="K25" s="104"/>
      <c r="L25" s="86"/>
    </row>
    <row r="26" spans="1:12" ht="12.75">
      <c r="A26" s="102">
        <v>45</v>
      </c>
      <c r="B26" s="103" t="s">
        <v>85</v>
      </c>
      <c r="C26" s="104">
        <v>845624</v>
      </c>
      <c r="D26" s="104"/>
      <c r="E26" s="104">
        <v>326000</v>
      </c>
      <c r="F26" s="104">
        <f>(C26-D26-E26-H26-I26)</f>
        <v>519624</v>
      </c>
      <c r="G26" s="104"/>
      <c r="H26" s="104"/>
      <c r="I26" s="104"/>
      <c r="J26" s="104">
        <v>845624</v>
      </c>
      <c r="K26" s="104">
        <v>845624</v>
      </c>
      <c r="L26" s="86"/>
    </row>
    <row r="27" spans="1:12" ht="12.75">
      <c r="A27" s="107">
        <v>451</v>
      </c>
      <c r="B27" s="108" t="s">
        <v>84</v>
      </c>
      <c r="C27" s="120">
        <v>545624</v>
      </c>
      <c r="D27" s="120"/>
      <c r="E27" s="120">
        <v>326000</v>
      </c>
      <c r="F27" s="120">
        <f>(C27-D27-E27-H27-I27)</f>
        <v>219624</v>
      </c>
      <c r="G27" s="104"/>
      <c r="H27" s="104"/>
      <c r="I27" s="104"/>
      <c r="J27" s="104"/>
      <c r="K27" s="104"/>
      <c r="L27" s="86"/>
    </row>
    <row r="28" spans="1:12" ht="25.5">
      <c r="A28" s="107">
        <v>452</v>
      </c>
      <c r="B28" s="108" t="s">
        <v>77</v>
      </c>
      <c r="C28" s="120">
        <v>100000</v>
      </c>
      <c r="D28" s="120"/>
      <c r="E28" s="120"/>
      <c r="F28" s="120">
        <f>(C28-D28-E28-H28-I28)</f>
        <v>100000</v>
      </c>
      <c r="G28" s="104"/>
      <c r="H28" s="104"/>
      <c r="I28" s="104"/>
      <c r="J28" s="104"/>
      <c r="K28" s="104"/>
      <c r="L28" s="86"/>
    </row>
    <row r="29" spans="1:12" ht="16.5" customHeight="1">
      <c r="A29" s="125">
        <v>454</v>
      </c>
      <c r="B29" s="126" t="s">
        <v>74</v>
      </c>
      <c r="C29" s="127">
        <v>200000</v>
      </c>
      <c r="D29" s="127"/>
      <c r="E29" s="127"/>
      <c r="F29" s="127">
        <f>(C29-D29-E29-H29-I29)</f>
        <v>200000</v>
      </c>
      <c r="G29" s="128"/>
      <c r="H29" s="128"/>
      <c r="I29" s="128"/>
      <c r="J29" s="128"/>
      <c r="K29" s="128"/>
      <c r="L29" s="86"/>
    </row>
    <row r="30" spans="1:12" ht="12.75">
      <c r="A30" s="102">
        <v>5</v>
      </c>
      <c r="B30" s="103" t="s">
        <v>72</v>
      </c>
      <c r="C30" s="104">
        <v>33000</v>
      </c>
      <c r="D30" s="104"/>
      <c r="E30" s="104"/>
      <c r="F30" s="104"/>
      <c r="G30" s="104"/>
      <c r="H30" s="104"/>
      <c r="I30" s="104">
        <v>33000</v>
      </c>
      <c r="J30" s="104">
        <v>33000</v>
      </c>
      <c r="K30" s="104">
        <v>33000</v>
      </c>
      <c r="L30" s="86"/>
    </row>
    <row r="31" spans="1:12" ht="12.75">
      <c r="A31" s="102">
        <v>54</v>
      </c>
      <c r="B31" s="103" t="s">
        <v>72</v>
      </c>
      <c r="C31" s="104">
        <v>33000</v>
      </c>
      <c r="D31" s="104"/>
      <c r="E31" s="104"/>
      <c r="F31" s="104"/>
      <c r="G31" s="104"/>
      <c r="H31" s="104"/>
      <c r="I31" s="104">
        <v>33000</v>
      </c>
      <c r="J31" s="104">
        <v>33000</v>
      </c>
      <c r="K31" s="104">
        <v>33000</v>
      </c>
      <c r="L31" s="86"/>
    </row>
    <row r="32" spans="1:12" ht="12.75">
      <c r="A32" s="107">
        <v>544</v>
      </c>
      <c r="B32" s="108" t="s">
        <v>73</v>
      </c>
      <c r="C32" s="120">
        <v>33000</v>
      </c>
      <c r="D32" s="120"/>
      <c r="E32" s="120"/>
      <c r="F32" s="120"/>
      <c r="G32" s="120"/>
      <c r="H32" s="120"/>
      <c r="I32" s="120">
        <v>33000</v>
      </c>
      <c r="J32" s="104"/>
      <c r="K32" s="104"/>
      <c r="L32" s="86"/>
    </row>
    <row r="33" spans="1:12" ht="38.25">
      <c r="A33" s="99" t="s">
        <v>37</v>
      </c>
      <c r="B33" s="100" t="s">
        <v>57</v>
      </c>
      <c r="C33" s="101">
        <v>200000</v>
      </c>
      <c r="D33" s="101">
        <v>200000</v>
      </c>
      <c r="E33" s="101"/>
      <c r="F33" s="101"/>
      <c r="G33" s="101"/>
      <c r="H33" s="101"/>
      <c r="I33" s="101"/>
      <c r="J33" s="101">
        <f>J34</f>
        <v>200000</v>
      </c>
      <c r="K33" s="101">
        <f>K34</f>
        <v>200000</v>
      </c>
      <c r="L33" s="86"/>
    </row>
    <row r="34" spans="1:12" s="8" customFormat="1" ht="12.75">
      <c r="A34" s="102">
        <v>3</v>
      </c>
      <c r="B34" s="103" t="s">
        <v>18</v>
      </c>
      <c r="C34" s="104">
        <v>200000</v>
      </c>
      <c r="D34" s="104">
        <v>200000</v>
      </c>
      <c r="E34" s="104"/>
      <c r="F34" s="104"/>
      <c r="G34" s="104"/>
      <c r="H34" s="104"/>
      <c r="I34" s="104"/>
      <c r="J34" s="104">
        <f>J35</f>
        <v>200000</v>
      </c>
      <c r="K34" s="104">
        <f>K35</f>
        <v>200000</v>
      </c>
      <c r="L34" s="86"/>
    </row>
    <row r="35" spans="1:12" ht="12.75">
      <c r="A35" s="102">
        <v>31</v>
      </c>
      <c r="B35" s="103" t="s">
        <v>19</v>
      </c>
      <c r="C35" s="104">
        <v>200000</v>
      </c>
      <c r="D35" s="104">
        <v>200000</v>
      </c>
      <c r="E35" s="104"/>
      <c r="F35" s="104"/>
      <c r="G35" s="104"/>
      <c r="H35" s="104"/>
      <c r="I35" s="104"/>
      <c r="J35" s="104">
        <v>200000</v>
      </c>
      <c r="K35" s="104">
        <v>200000</v>
      </c>
      <c r="L35" s="86"/>
    </row>
    <row r="36" spans="1:12" ht="12.75">
      <c r="A36" s="107">
        <v>311</v>
      </c>
      <c r="B36" s="108" t="s">
        <v>20</v>
      </c>
      <c r="C36" s="120">
        <v>170648</v>
      </c>
      <c r="D36" s="120">
        <v>170648</v>
      </c>
      <c r="E36" s="120"/>
      <c r="F36" s="120"/>
      <c r="G36" s="104"/>
      <c r="H36" s="104"/>
      <c r="I36" s="104"/>
      <c r="J36" s="104"/>
      <c r="K36" s="104"/>
      <c r="L36" s="86"/>
    </row>
    <row r="37" spans="1:12" s="8" customFormat="1" ht="12.75" customHeight="1">
      <c r="A37" s="107">
        <v>313</v>
      </c>
      <c r="B37" s="108" t="s">
        <v>22</v>
      </c>
      <c r="C37" s="120">
        <v>29352</v>
      </c>
      <c r="D37" s="120">
        <v>29352</v>
      </c>
      <c r="E37" s="120"/>
      <c r="F37" s="120"/>
      <c r="G37" s="104"/>
      <c r="H37" s="104"/>
      <c r="I37" s="104"/>
      <c r="J37" s="104"/>
      <c r="K37" s="104"/>
      <c r="L37" s="86"/>
    </row>
    <row r="38" spans="1:12" ht="26.25" customHeight="1">
      <c r="A38" s="90" t="s">
        <v>37</v>
      </c>
      <c r="B38" s="91" t="s">
        <v>59</v>
      </c>
      <c r="C38" s="92">
        <v>2513306</v>
      </c>
      <c r="D38" s="92">
        <f>SUM(D39+D42)</f>
        <v>2513306</v>
      </c>
      <c r="E38" s="92"/>
      <c r="F38" s="92"/>
      <c r="G38" s="92"/>
      <c r="H38" s="92"/>
      <c r="I38" s="92"/>
      <c r="J38" s="92">
        <f>SUM(J39+J42)</f>
        <v>2513306</v>
      </c>
      <c r="K38" s="92">
        <f>SUM(K39+K42)</f>
        <v>2513306</v>
      </c>
      <c r="L38" s="86"/>
    </row>
    <row r="39" spans="1:12" ht="12.75">
      <c r="A39" s="102">
        <v>3</v>
      </c>
      <c r="B39" s="103" t="s">
        <v>18</v>
      </c>
      <c r="C39" s="104">
        <v>245000</v>
      </c>
      <c r="D39" s="104">
        <f>D40</f>
        <v>245000</v>
      </c>
      <c r="E39" s="104"/>
      <c r="F39" s="104"/>
      <c r="G39" s="104"/>
      <c r="H39" s="104"/>
      <c r="I39" s="104"/>
      <c r="J39" s="104">
        <f>J40</f>
        <v>245000</v>
      </c>
      <c r="K39" s="104">
        <f>K40</f>
        <v>245000</v>
      </c>
      <c r="L39" s="86"/>
    </row>
    <row r="40" spans="1:12" ht="12.75">
      <c r="A40" s="102">
        <v>32</v>
      </c>
      <c r="B40" s="103" t="s">
        <v>23</v>
      </c>
      <c r="C40" s="104">
        <v>245000</v>
      </c>
      <c r="D40" s="104">
        <f>D41</f>
        <v>245000</v>
      </c>
      <c r="E40" s="104"/>
      <c r="F40" s="104"/>
      <c r="G40" s="104"/>
      <c r="H40" s="104"/>
      <c r="I40" s="104"/>
      <c r="J40" s="104">
        <v>245000</v>
      </c>
      <c r="K40" s="104">
        <v>245000</v>
      </c>
      <c r="L40" s="86"/>
    </row>
    <row r="41" spans="1:12" ht="12.75">
      <c r="A41" s="102">
        <v>323</v>
      </c>
      <c r="B41" s="108" t="s">
        <v>26</v>
      </c>
      <c r="C41" s="120">
        <v>245000</v>
      </c>
      <c r="D41" s="120">
        <v>245000</v>
      </c>
      <c r="E41" s="120"/>
      <c r="F41" s="104"/>
      <c r="G41" s="120"/>
      <c r="H41" s="120"/>
      <c r="I41" s="120"/>
      <c r="J41" s="120"/>
      <c r="K41" s="120"/>
      <c r="L41" s="86"/>
    </row>
    <row r="42" spans="1:12" s="8" customFormat="1" ht="23.25" customHeight="1">
      <c r="A42" s="102">
        <v>4</v>
      </c>
      <c r="B42" s="103" t="s">
        <v>31</v>
      </c>
      <c r="C42" s="104">
        <v>2268306</v>
      </c>
      <c r="D42" s="104">
        <f>(D43+D47)</f>
        <v>2268306</v>
      </c>
      <c r="E42" s="104"/>
      <c r="F42" s="104"/>
      <c r="G42" s="104"/>
      <c r="H42" s="104"/>
      <c r="I42" s="104"/>
      <c r="J42" s="104">
        <v>2268306</v>
      </c>
      <c r="K42" s="104">
        <f>(K43+K47)</f>
        <v>2268306</v>
      </c>
      <c r="L42" s="86"/>
    </row>
    <row r="43" spans="1:12" s="8" customFormat="1" ht="25.5">
      <c r="A43" s="102">
        <v>42</v>
      </c>
      <c r="B43" s="103" t="s">
        <v>32</v>
      </c>
      <c r="C43" s="104">
        <v>2268306</v>
      </c>
      <c r="D43" s="104">
        <f>SUM(D44,D45,D46)</f>
        <v>1585226</v>
      </c>
      <c r="E43" s="104"/>
      <c r="F43" s="104"/>
      <c r="G43" s="104"/>
      <c r="H43" s="104"/>
      <c r="I43" s="104"/>
      <c r="J43" s="104">
        <v>1585226</v>
      </c>
      <c r="K43" s="104">
        <v>1585226</v>
      </c>
      <c r="L43" s="86"/>
    </row>
    <row r="44" spans="1:12" ht="12.75">
      <c r="A44" s="107">
        <v>422</v>
      </c>
      <c r="B44" s="108" t="s">
        <v>30</v>
      </c>
      <c r="C44" s="120">
        <v>1025000</v>
      </c>
      <c r="D44" s="120">
        <v>1025000</v>
      </c>
      <c r="E44" s="120"/>
      <c r="F44" s="104"/>
      <c r="G44" s="120"/>
      <c r="H44" s="120"/>
      <c r="I44" s="120"/>
      <c r="J44" s="120"/>
      <c r="K44" s="120"/>
      <c r="L44" s="86"/>
    </row>
    <row r="45" spans="1:12" ht="12.75">
      <c r="A45" s="107">
        <v>423</v>
      </c>
      <c r="B45" s="108" t="s">
        <v>81</v>
      </c>
      <c r="C45" s="120">
        <v>250000</v>
      </c>
      <c r="D45" s="120">
        <v>250000</v>
      </c>
      <c r="E45" s="120"/>
      <c r="F45" s="104"/>
      <c r="G45" s="120"/>
      <c r="H45" s="120"/>
      <c r="I45" s="120"/>
      <c r="J45" s="120"/>
      <c r="K45" s="120"/>
      <c r="L45" s="86"/>
    </row>
    <row r="46" spans="1:12" ht="12.75">
      <c r="A46" s="107">
        <v>426</v>
      </c>
      <c r="B46" s="108" t="s">
        <v>58</v>
      </c>
      <c r="C46" s="123">
        <v>310226</v>
      </c>
      <c r="D46" s="120">
        <v>310226</v>
      </c>
      <c r="E46" s="120"/>
      <c r="F46" s="104"/>
      <c r="G46" s="120"/>
      <c r="H46" s="120"/>
      <c r="I46" s="120"/>
      <c r="J46" s="120"/>
      <c r="K46" s="120"/>
      <c r="L46" s="86"/>
    </row>
    <row r="47" spans="1:12" s="8" customFormat="1" ht="12.75">
      <c r="A47" s="102">
        <v>45</v>
      </c>
      <c r="B47" s="103" t="s">
        <v>84</v>
      </c>
      <c r="C47" s="124">
        <v>683080</v>
      </c>
      <c r="D47" s="104">
        <f>D48</f>
        <v>683080</v>
      </c>
      <c r="E47" s="104"/>
      <c r="F47" s="104"/>
      <c r="G47" s="104"/>
      <c r="H47" s="104"/>
      <c r="I47" s="104"/>
      <c r="J47" s="104">
        <v>683080</v>
      </c>
      <c r="K47" s="104">
        <v>683080</v>
      </c>
      <c r="L47" s="86"/>
    </row>
    <row r="48" spans="1:12" s="8" customFormat="1" ht="12.75">
      <c r="A48" s="102">
        <v>451</v>
      </c>
      <c r="B48" s="108" t="s">
        <v>83</v>
      </c>
      <c r="C48" s="123">
        <v>683080</v>
      </c>
      <c r="D48" s="120">
        <v>683080</v>
      </c>
      <c r="E48" s="120"/>
      <c r="F48" s="104"/>
      <c r="G48" s="120"/>
      <c r="H48" s="120"/>
      <c r="I48" s="120"/>
      <c r="J48" s="120"/>
      <c r="K48" s="120"/>
      <c r="L48" s="86"/>
    </row>
    <row r="49" spans="1:11" ht="12.75">
      <c r="A49" s="60"/>
      <c r="B49" s="10"/>
      <c r="C49" s="1"/>
      <c r="D49" s="1"/>
      <c r="E49" s="39"/>
      <c r="F49" s="1"/>
      <c r="G49" s="1"/>
      <c r="H49" s="1"/>
      <c r="I49" s="84"/>
      <c r="J49" s="1"/>
      <c r="K49" s="1"/>
    </row>
    <row r="50" spans="1:9" s="8" customFormat="1" ht="12.75">
      <c r="A50" s="61"/>
      <c r="B50" s="63"/>
      <c r="I50" s="83"/>
    </row>
    <row r="51" spans="1:11" ht="12.75">
      <c r="A51" s="60"/>
      <c r="B51" s="10"/>
      <c r="C51" s="1"/>
      <c r="D51" s="1"/>
      <c r="E51" s="1"/>
      <c r="F51" s="1"/>
      <c r="G51" s="1"/>
      <c r="H51" s="1"/>
      <c r="I51" s="84"/>
      <c r="J51" s="1"/>
      <c r="K51" s="1"/>
    </row>
    <row r="52" spans="1:11" ht="12.75">
      <c r="A52" s="60"/>
      <c r="B52" s="10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 ht="12.75">
      <c r="A53" s="60"/>
      <c r="B53" s="10"/>
      <c r="C53" s="1"/>
      <c r="D53" s="1"/>
      <c r="E53" s="1"/>
      <c r="F53" s="1"/>
      <c r="G53" s="1"/>
      <c r="H53" s="1"/>
      <c r="I53" s="84"/>
      <c r="J53" s="1"/>
      <c r="K53" s="1"/>
    </row>
    <row r="54" spans="1:11" ht="12.75">
      <c r="A54" s="60"/>
      <c r="B54" s="10"/>
      <c r="C54" s="1"/>
      <c r="D54" s="1"/>
      <c r="E54" s="1"/>
      <c r="F54" s="1"/>
      <c r="G54" s="1"/>
      <c r="H54" s="1"/>
      <c r="I54" s="84"/>
      <c r="J54" s="1"/>
      <c r="K54" s="1"/>
    </row>
    <row r="55" spans="1:9" s="8" customFormat="1" ht="12.75">
      <c r="A55" s="61"/>
      <c r="B55" s="63"/>
      <c r="I55" s="83"/>
    </row>
    <row r="56" spans="1:11" ht="12.75">
      <c r="A56" s="60"/>
      <c r="B56" s="10"/>
      <c r="C56" s="1"/>
      <c r="D56" s="1"/>
      <c r="E56" s="1"/>
      <c r="F56" s="1"/>
      <c r="G56" s="1"/>
      <c r="H56" s="1"/>
      <c r="I56" s="84"/>
      <c r="J56" s="1"/>
      <c r="K56" s="1"/>
    </row>
    <row r="57" spans="1:9" s="8" customFormat="1" ht="12.75">
      <c r="A57" s="61"/>
      <c r="B57" s="63"/>
      <c r="I57" s="83"/>
    </row>
    <row r="58" spans="1:11" ht="12.75">
      <c r="A58" s="60"/>
      <c r="B58" s="10"/>
      <c r="C58" s="1"/>
      <c r="D58" s="1"/>
      <c r="E58" s="1"/>
      <c r="F58" s="1"/>
      <c r="G58" s="1"/>
      <c r="H58" s="1"/>
      <c r="I58" s="84"/>
      <c r="J58" s="1"/>
      <c r="K58" s="1"/>
    </row>
    <row r="59" spans="1:9" s="8" customFormat="1" ht="12.75">
      <c r="A59" s="61"/>
      <c r="B59" s="63"/>
      <c r="I59" s="83"/>
    </row>
    <row r="60" spans="1:9" s="8" customFormat="1" ht="12.75">
      <c r="A60" s="61"/>
      <c r="B60" s="63"/>
      <c r="I60" s="83"/>
    </row>
    <row r="61" spans="1:11" ht="12.75" customHeight="1">
      <c r="A61" s="60"/>
      <c r="B61" s="10"/>
      <c r="C61" s="1"/>
      <c r="D61" s="1"/>
      <c r="E61" s="1"/>
      <c r="F61" s="1"/>
      <c r="G61" s="1"/>
      <c r="H61" s="1"/>
      <c r="I61" s="84"/>
      <c r="J61" s="1"/>
      <c r="K61" s="1"/>
    </row>
    <row r="62" spans="1:11" ht="12.75">
      <c r="A62" s="60"/>
      <c r="B62" s="10"/>
      <c r="C62" s="1"/>
      <c r="D62" s="1"/>
      <c r="E62" s="1"/>
      <c r="F62" s="1"/>
      <c r="G62" s="1"/>
      <c r="H62" s="1"/>
      <c r="I62" s="84"/>
      <c r="J62" s="1"/>
      <c r="K62" s="1"/>
    </row>
    <row r="63" spans="1:11" ht="12.75">
      <c r="A63" s="61"/>
      <c r="B63" s="10"/>
      <c r="C63" s="1"/>
      <c r="D63" s="1"/>
      <c r="E63" s="1"/>
      <c r="F63" s="1"/>
      <c r="G63" s="1"/>
      <c r="H63" s="1"/>
      <c r="I63" s="84"/>
      <c r="J63" s="1"/>
      <c r="K63" s="1"/>
    </row>
    <row r="64" spans="1:9" s="8" customFormat="1" ht="12.75">
      <c r="A64" s="70"/>
      <c r="B64" s="63"/>
      <c r="I64" s="83"/>
    </row>
    <row r="65" spans="1:9" s="8" customFormat="1" ht="12.75">
      <c r="A65" s="61"/>
      <c r="B65" s="63"/>
      <c r="I65" s="83"/>
    </row>
    <row r="66" spans="1:9" s="8" customFormat="1" ht="12.75">
      <c r="A66" s="61"/>
      <c r="B66" s="63"/>
      <c r="I66" s="83"/>
    </row>
    <row r="67" spans="1:11" ht="12.75">
      <c r="A67" s="60"/>
      <c r="B67" s="10"/>
      <c r="C67" s="1"/>
      <c r="D67" s="1"/>
      <c r="E67" s="1"/>
      <c r="F67" s="1"/>
      <c r="G67" s="1"/>
      <c r="H67" s="1"/>
      <c r="I67" s="84"/>
      <c r="J67" s="1"/>
      <c r="K67" s="1"/>
    </row>
    <row r="68" spans="1:11" ht="12.75">
      <c r="A68" s="60"/>
      <c r="B68" s="10"/>
      <c r="C68" s="1"/>
      <c r="D68" s="1"/>
      <c r="E68" s="1"/>
      <c r="F68" s="1"/>
      <c r="G68" s="1"/>
      <c r="H68" s="1"/>
      <c r="I68" s="84"/>
      <c r="J68" s="1"/>
      <c r="K68" s="1"/>
    </row>
    <row r="69" spans="1:11" ht="12.75">
      <c r="A69" s="60"/>
      <c r="B69" s="10"/>
      <c r="C69" s="1"/>
      <c r="D69" s="1"/>
      <c r="E69" s="1"/>
      <c r="F69" s="1"/>
      <c r="G69" s="1"/>
      <c r="H69" s="1"/>
      <c r="I69" s="84"/>
      <c r="J69" s="1"/>
      <c r="K69" s="1"/>
    </row>
    <row r="70" spans="1:9" s="8" customFormat="1" ht="12.75">
      <c r="A70" s="61"/>
      <c r="B70" s="63"/>
      <c r="I70" s="83"/>
    </row>
    <row r="71" spans="1:11" ht="12.75">
      <c r="A71" s="60"/>
      <c r="B71" s="10"/>
      <c r="C71" s="1"/>
      <c r="D71" s="1"/>
      <c r="E71" s="1"/>
      <c r="F71" s="1"/>
      <c r="G71" s="1"/>
      <c r="H71" s="1"/>
      <c r="I71" s="84"/>
      <c r="J71" s="1"/>
      <c r="K71" s="1"/>
    </row>
    <row r="72" spans="1:11" ht="12.75">
      <c r="A72" s="60"/>
      <c r="B72" s="10"/>
      <c r="C72" s="1"/>
      <c r="D72" s="1"/>
      <c r="E72" s="1"/>
      <c r="F72" s="1"/>
      <c r="G72" s="1"/>
      <c r="H72" s="1"/>
      <c r="I72" s="84"/>
      <c r="J72" s="1"/>
      <c r="K72" s="1"/>
    </row>
    <row r="73" spans="1:11" ht="12.75">
      <c r="A73" s="60"/>
      <c r="B73" s="10"/>
      <c r="C73" s="1"/>
      <c r="D73" s="1"/>
      <c r="E73" s="1"/>
      <c r="F73" s="1"/>
      <c r="G73" s="1"/>
      <c r="H73" s="1"/>
      <c r="I73" s="84"/>
      <c r="J73" s="1"/>
      <c r="K73" s="1"/>
    </row>
    <row r="74" spans="1:11" ht="12.75">
      <c r="A74" s="60"/>
      <c r="B74" s="10"/>
      <c r="C74" s="1"/>
      <c r="D74" s="1"/>
      <c r="E74" s="1"/>
      <c r="F74" s="1"/>
      <c r="G74" s="1"/>
      <c r="H74" s="1"/>
      <c r="I74" s="84"/>
      <c r="J74" s="1"/>
      <c r="K74" s="1"/>
    </row>
    <row r="75" spans="1:9" s="8" customFormat="1" ht="12.75">
      <c r="A75" s="61"/>
      <c r="B75" s="63"/>
      <c r="I75" s="83"/>
    </row>
    <row r="76" spans="1:11" ht="12.75">
      <c r="A76" s="60"/>
      <c r="B76" s="10"/>
      <c r="C76" s="1"/>
      <c r="D76" s="1"/>
      <c r="E76" s="1"/>
      <c r="F76" s="1"/>
      <c r="G76" s="1"/>
      <c r="H76" s="1"/>
      <c r="I76" s="84"/>
      <c r="J76" s="1"/>
      <c r="K76" s="1"/>
    </row>
    <row r="77" spans="1:9" s="8" customFormat="1" ht="12.75">
      <c r="A77" s="61"/>
      <c r="B77" s="63"/>
      <c r="I77" s="83"/>
    </row>
    <row r="78" spans="1:9" s="8" customFormat="1" ht="12.75">
      <c r="A78" s="61"/>
      <c r="B78" s="63"/>
      <c r="I78" s="83"/>
    </row>
    <row r="79" spans="1:11" ht="12.75">
      <c r="A79" s="60"/>
      <c r="B79" s="10"/>
      <c r="C79" s="1"/>
      <c r="D79" s="1"/>
      <c r="E79" s="1"/>
      <c r="F79" s="1"/>
      <c r="G79" s="1"/>
      <c r="H79" s="1"/>
      <c r="I79" s="84"/>
      <c r="J79" s="1"/>
      <c r="K79" s="1"/>
    </row>
    <row r="80" spans="1:9" s="8" customFormat="1" ht="12.75">
      <c r="A80" s="61"/>
      <c r="B80" s="63"/>
      <c r="I80" s="83"/>
    </row>
    <row r="81" spans="1:11" ht="12.75">
      <c r="A81" s="60"/>
      <c r="B81" s="10"/>
      <c r="C81" s="1"/>
      <c r="D81" s="1"/>
      <c r="E81" s="1"/>
      <c r="F81" s="1"/>
      <c r="G81" s="1"/>
      <c r="H81" s="1"/>
      <c r="I81" s="84"/>
      <c r="J81" s="1"/>
      <c r="K81" s="1"/>
    </row>
    <row r="82" spans="1:11" ht="12.75">
      <c r="A82" s="60"/>
      <c r="B82" s="10"/>
      <c r="C82" s="1"/>
      <c r="D82" s="1"/>
      <c r="E82" s="1"/>
      <c r="F82" s="1"/>
      <c r="G82" s="1"/>
      <c r="H82" s="1"/>
      <c r="I82" s="84"/>
      <c r="J82" s="1"/>
      <c r="K82" s="1"/>
    </row>
    <row r="83" spans="1:11" ht="12.75">
      <c r="A83" s="61"/>
      <c r="B83" s="10"/>
      <c r="C83" s="1"/>
      <c r="D83" s="1"/>
      <c r="E83" s="1"/>
      <c r="F83" s="1"/>
      <c r="G83" s="1"/>
      <c r="H83" s="1"/>
      <c r="I83" s="84"/>
      <c r="J83" s="1"/>
      <c r="K83" s="1"/>
    </row>
    <row r="84" spans="1:11" ht="12.75">
      <c r="A84" s="61"/>
      <c r="B84" s="10"/>
      <c r="C84" s="1"/>
      <c r="D84" s="1"/>
      <c r="E84" s="1"/>
      <c r="F84" s="1"/>
      <c r="G84" s="1"/>
      <c r="H84" s="1"/>
      <c r="I84" s="84"/>
      <c r="J84" s="1"/>
      <c r="K84" s="1"/>
    </row>
    <row r="85" spans="1:11" ht="12.75">
      <c r="A85" s="61"/>
      <c r="B85" s="10"/>
      <c r="C85" s="1"/>
      <c r="D85" s="1"/>
      <c r="E85" s="1"/>
      <c r="F85" s="1"/>
      <c r="G85" s="1"/>
      <c r="H85" s="1"/>
      <c r="I85" s="84"/>
      <c r="J85" s="1"/>
      <c r="K85" s="1"/>
    </row>
    <row r="86" spans="1:11" ht="12.75">
      <c r="A86" s="61"/>
      <c r="B86" s="10"/>
      <c r="C86" s="1"/>
      <c r="D86" s="1"/>
      <c r="E86" s="1"/>
      <c r="F86" s="1"/>
      <c r="G86" s="1"/>
      <c r="H86" s="1"/>
      <c r="I86" s="84"/>
      <c r="J86" s="1"/>
      <c r="K86" s="1"/>
    </row>
    <row r="87" spans="1:11" ht="12.75">
      <c r="A87" s="61"/>
      <c r="B87" s="10" t="s">
        <v>40</v>
      </c>
      <c r="C87" s="1"/>
      <c r="D87" s="1"/>
      <c r="E87" s="1"/>
      <c r="F87" s="1"/>
      <c r="G87" s="1"/>
      <c r="H87" s="1"/>
      <c r="I87" s="84"/>
      <c r="J87" s="1"/>
      <c r="K87" s="1"/>
    </row>
    <row r="88" spans="1:11" ht="12.75">
      <c r="A88" s="61"/>
      <c r="B88" s="10"/>
      <c r="C88" s="1"/>
      <c r="D88" s="1"/>
      <c r="E88" s="1"/>
      <c r="F88" s="1"/>
      <c r="G88" s="1"/>
      <c r="H88" s="1"/>
      <c r="I88" s="84"/>
      <c r="J88" s="1"/>
      <c r="K88" s="1"/>
    </row>
    <row r="89" spans="1:11" ht="12.75">
      <c r="A89" s="61"/>
      <c r="B89" s="10"/>
      <c r="C89" s="1"/>
      <c r="D89" s="1"/>
      <c r="E89" s="1"/>
      <c r="F89" s="1"/>
      <c r="G89" s="1"/>
      <c r="H89" s="1"/>
      <c r="I89" s="84"/>
      <c r="J89" s="1"/>
      <c r="K89" s="1"/>
    </row>
    <row r="90" spans="1:11" ht="12.75">
      <c r="A90" s="61"/>
      <c r="B90" s="10"/>
      <c r="C90" s="1"/>
      <c r="D90" s="1"/>
      <c r="E90" s="1"/>
      <c r="F90" s="1"/>
      <c r="G90" s="1"/>
      <c r="H90" s="1"/>
      <c r="I90" s="84"/>
      <c r="J90" s="1"/>
      <c r="K90" s="1"/>
    </row>
    <row r="91" spans="1:11" ht="12.75">
      <c r="A91" s="61"/>
      <c r="B91" s="10"/>
      <c r="C91" s="1"/>
      <c r="D91" s="1"/>
      <c r="E91" s="1"/>
      <c r="F91" s="1"/>
      <c r="G91" s="1"/>
      <c r="H91" s="1"/>
      <c r="I91" s="84"/>
      <c r="J91" s="1"/>
      <c r="K91" s="1"/>
    </row>
    <row r="92" spans="1:11" ht="12.75">
      <c r="A92" s="61"/>
      <c r="B92" s="10"/>
      <c r="C92" s="1"/>
      <c r="D92" s="1"/>
      <c r="E92" s="1"/>
      <c r="F92" s="1"/>
      <c r="G92" s="1"/>
      <c r="H92" s="1"/>
      <c r="I92" s="84"/>
      <c r="J92" s="1"/>
      <c r="K92" s="1"/>
    </row>
    <row r="93" spans="1:11" ht="12.75">
      <c r="A93" s="61"/>
      <c r="B93" s="10"/>
      <c r="C93" s="1"/>
      <c r="D93" s="1"/>
      <c r="E93" s="1"/>
      <c r="F93" s="1"/>
      <c r="G93" s="1"/>
      <c r="H93" s="1"/>
      <c r="I93" s="84"/>
      <c r="J93" s="1"/>
      <c r="K93" s="1"/>
    </row>
    <row r="94" spans="1:11" ht="12.75">
      <c r="A94" s="61"/>
      <c r="B94" s="10"/>
      <c r="C94" s="1"/>
      <c r="D94" s="1"/>
      <c r="E94" s="1"/>
      <c r="F94" s="1"/>
      <c r="G94" s="1"/>
      <c r="H94" s="1"/>
      <c r="I94" s="84"/>
      <c r="J94" s="1"/>
      <c r="K94" s="1"/>
    </row>
    <row r="95" spans="1:11" ht="12.75">
      <c r="A95" s="61"/>
      <c r="B95" s="10"/>
      <c r="C95" s="1"/>
      <c r="D95" s="1"/>
      <c r="E95" s="1"/>
      <c r="F95" s="1"/>
      <c r="G95" s="1"/>
      <c r="H95" s="1"/>
      <c r="I95" s="84"/>
      <c r="J95" s="1"/>
      <c r="K95" s="1"/>
    </row>
    <row r="96" spans="1:11" ht="12.75">
      <c r="A96" s="61"/>
      <c r="B96" s="10"/>
      <c r="C96" s="1"/>
      <c r="D96" s="1"/>
      <c r="E96" s="1"/>
      <c r="F96" s="1"/>
      <c r="G96" s="1"/>
      <c r="H96" s="1"/>
      <c r="I96" s="84"/>
      <c r="J96" s="1"/>
      <c r="K96" s="1"/>
    </row>
    <row r="97" spans="1:11" ht="12.75">
      <c r="A97" s="61"/>
      <c r="B97" s="10"/>
      <c r="C97" s="1"/>
      <c r="D97" s="1"/>
      <c r="E97" s="1"/>
      <c r="F97" s="1"/>
      <c r="G97" s="1"/>
      <c r="H97" s="1"/>
      <c r="I97" s="84"/>
      <c r="J97" s="1"/>
      <c r="K97" s="1"/>
    </row>
    <row r="98" spans="1:11" ht="12.75">
      <c r="A98" s="61"/>
      <c r="B98" s="10"/>
      <c r="C98" s="1"/>
      <c r="D98" s="1"/>
      <c r="E98" s="1"/>
      <c r="F98" s="1"/>
      <c r="G98" s="1"/>
      <c r="H98" s="1"/>
      <c r="I98" s="84"/>
      <c r="J98" s="1"/>
      <c r="K98" s="1"/>
    </row>
    <row r="99" spans="1:11" ht="12.75">
      <c r="A99" s="61"/>
      <c r="B99" s="10"/>
      <c r="C99" s="1"/>
      <c r="D99" s="1"/>
      <c r="E99" s="1"/>
      <c r="F99" s="1"/>
      <c r="G99" s="1"/>
      <c r="H99" s="1"/>
      <c r="I99" s="84"/>
      <c r="J99" s="1"/>
      <c r="K99" s="1"/>
    </row>
    <row r="100" spans="1:11" ht="12.75">
      <c r="A100" s="61"/>
      <c r="B100" s="10"/>
      <c r="C100" s="1"/>
      <c r="D100" s="1"/>
      <c r="E100" s="1"/>
      <c r="F100" s="1"/>
      <c r="G100" s="1"/>
      <c r="H100" s="1"/>
      <c r="I100" s="84"/>
      <c r="J100" s="1"/>
      <c r="K100" s="1"/>
    </row>
    <row r="101" spans="1:11" ht="12.75">
      <c r="A101" s="61"/>
      <c r="B101" s="10"/>
      <c r="C101" s="1"/>
      <c r="D101" s="1"/>
      <c r="E101" s="1"/>
      <c r="F101" s="1"/>
      <c r="G101" s="1"/>
      <c r="H101" s="1"/>
      <c r="I101" s="84"/>
      <c r="J101" s="1"/>
      <c r="K101" s="1"/>
    </row>
    <row r="102" spans="1:11" ht="12.75">
      <c r="A102" s="61"/>
      <c r="B102" s="10"/>
      <c r="C102" s="1"/>
      <c r="D102" s="1"/>
      <c r="E102" s="1"/>
      <c r="F102" s="1"/>
      <c r="G102" s="1"/>
      <c r="H102" s="1"/>
      <c r="I102" s="84"/>
      <c r="J102" s="1"/>
      <c r="K102" s="1"/>
    </row>
    <row r="103" spans="1:11" ht="12.75">
      <c r="A103" s="61"/>
      <c r="B103" s="10"/>
      <c r="C103" s="1"/>
      <c r="D103" s="1"/>
      <c r="E103" s="1"/>
      <c r="F103" s="1"/>
      <c r="G103" s="1"/>
      <c r="H103" s="1"/>
      <c r="I103" s="84"/>
      <c r="J103" s="1"/>
      <c r="K103" s="1"/>
    </row>
    <row r="104" spans="1:11" ht="12.75">
      <c r="A104" s="61"/>
      <c r="B104" s="10"/>
      <c r="C104" s="1"/>
      <c r="D104" s="1"/>
      <c r="E104" s="1"/>
      <c r="F104" s="1"/>
      <c r="G104" s="1"/>
      <c r="H104" s="1"/>
      <c r="I104" s="84"/>
      <c r="J104" s="1"/>
      <c r="K104" s="1"/>
    </row>
    <row r="105" spans="1:11" ht="12.75">
      <c r="A105" s="61"/>
      <c r="B105" s="10"/>
      <c r="C105" s="1"/>
      <c r="D105" s="1"/>
      <c r="E105" s="1"/>
      <c r="F105" s="1"/>
      <c r="G105" s="1"/>
      <c r="H105" s="1"/>
      <c r="I105" s="84"/>
      <c r="J105" s="1"/>
      <c r="K105" s="1"/>
    </row>
    <row r="106" spans="1:11" ht="12.75">
      <c r="A106" s="61"/>
      <c r="B106" s="10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61"/>
      <c r="B107" s="10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61"/>
      <c r="B108" s="10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61"/>
      <c r="B109" s="10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61"/>
      <c r="B110" s="10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61"/>
      <c r="B111" s="10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61"/>
      <c r="B112" s="10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61"/>
      <c r="B113" s="10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61"/>
      <c r="B114" s="10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61"/>
      <c r="B115" s="10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61"/>
      <c r="B116" s="10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61"/>
      <c r="B117" s="10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61"/>
      <c r="B118" s="10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61"/>
      <c r="B119" s="10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61"/>
      <c r="B120" s="10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61"/>
      <c r="B121" s="10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61"/>
      <c r="B122" s="10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61"/>
      <c r="B123" s="10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61"/>
      <c r="B124" s="10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61"/>
      <c r="B125" s="10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61"/>
      <c r="B126" s="10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61"/>
      <c r="B127" s="10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61"/>
      <c r="B128" s="10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61"/>
      <c r="B129" s="10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61"/>
      <c r="B130" s="10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61"/>
      <c r="B131" s="10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61"/>
      <c r="B132" s="10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61"/>
      <c r="B133" s="10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61"/>
      <c r="B134" s="10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61"/>
      <c r="B135" s="10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61"/>
      <c r="B136" s="10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61"/>
      <c r="B137" s="10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61"/>
      <c r="B138" s="10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61"/>
      <c r="B139" s="10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61"/>
      <c r="B140" s="10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61"/>
      <c r="B141" s="10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61"/>
      <c r="B142" s="10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61"/>
      <c r="B143" s="10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61"/>
      <c r="B144" s="10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61"/>
      <c r="B145" s="10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61"/>
      <c r="B146" s="10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61"/>
      <c r="B147" s="10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61"/>
      <c r="B148" s="10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61"/>
      <c r="B149" s="10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61"/>
      <c r="B150" s="10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61"/>
      <c r="B151" s="10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61"/>
      <c r="B152" s="10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61"/>
      <c r="B153" s="10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61"/>
      <c r="B154" s="10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61"/>
      <c r="B155" s="10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61"/>
      <c r="B156" s="10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61"/>
      <c r="B157" s="10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61"/>
      <c r="B158" s="10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61"/>
      <c r="B159" s="10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61"/>
      <c r="B160" s="10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61"/>
      <c r="B161" s="10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61"/>
      <c r="B162" s="10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61"/>
      <c r="B163" s="10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61"/>
      <c r="B164" s="10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61"/>
      <c r="B165" s="10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61"/>
      <c r="B166" s="10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61"/>
      <c r="B167" s="10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61"/>
      <c r="B168" s="10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61"/>
      <c r="B169" s="10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61"/>
      <c r="B170" s="10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61"/>
      <c r="B171" s="10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61"/>
      <c r="B172" s="10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61"/>
      <c r="B173" s="10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61"/>
      <c r="B174" s="10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61"/>
      <c r="B175" s="10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61"/>
      <c r="B176" s="10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61"/>
      <c r="B177" s="10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61"/>
      <c r="B178" s="10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61"/>
      <c r="B179" s="10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61"/>
      <c r="B180" s="10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61"/>
      <c r="B181" s="10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61"/>
      <c r="B182" s="10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61"/>
      <c r="B183" s="10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61"/>
      <c r="B184" s="10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61"/>
      <c r="B185" s="10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61"/>
      <c r="B186" s="10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61"/>
      <c r="B187" s="10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61"/>
      <c r="B188" s="10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61"/>
      <c r="B189" s="10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61"/>
      <c r="B190" s="10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61"/>
      <c r="B191" s="10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61"/>
      <c r="B192" s="10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61"/>
      <c r="B193" s="10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61"/>
      <c r="B194" s="10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61"/>
      <c r="B195" s="10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61"/>
      <c r="B196" s="10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61"/>
      <c r="B197" s="10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61"/>
      <c r="B198" s="10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61"/>
      <c r="B199" s="10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61"/>
      <c r="B200" s="10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61"/>
      <c r="B201" s="10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61"/>
      <c r="B202" s="10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61"/>
      <c r="B203" s="10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61"/>
      <c r="B204" s="10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61"/>
      <c r="B205" s="10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61"/>
      <c r="B206" s="10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61"/>
      <c r="B207" s="10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61"/>
      <c r="B208" s="10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61"/>
      <c r="B209" s="10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61"/>
      <c r="B210" s="10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61"/>
      <c r="B211" s="10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61"/>
      <c r="B212" s="10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61"/>
      <c r="B213" s="10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61"/>
      <c r="B214" s="10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61"/>
      <c r="B215" s="10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61"/>
      <c r="B216" s="10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61"/>
      <c r="B217" s="10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61"/>
      <c r="B218" s="10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61"/>
      <c r="B219" s="10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61"/>
      <c r="B220" s="10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61"/>
      <c r="B221" s="10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61"/>
      <c r="B222" s="10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61"/>
      <c r="B223" s="10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61"/>
      <c r="B224" s="10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61"/>
      <c r="B225" s="10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61"/>
      <c r="B226" s="10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61"/>
      <c r="B227" s="10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61"/>
      <c r="B228" s="10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61"/>
      <c r="B229" s="10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61"/>
      <c r="B230" s="10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61"/>
      <c r="B231" s="10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61"/>
      <c r="B232" s="10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61"/>
      <c r="B233" s="10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61"/>
      <c r="B234" s="10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61"/>
      <c r="B235" s="10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61"/>
      <c r="B236" s="10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61"/>
      <c r="B237" s="10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61"/>
      <c r="B238" s="10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61"/>
      <c r="B239" s="10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61"/>
      <c r="B240" s="10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61"/>
      <c r="B241" s="10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61"/>
      <c r="B242" s="10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61"/>
      <c r="B243" s="10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61"/>
      <c r="B244" s="10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61"/>
      <c r="B245" s="10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61"/>
      <c r="B246" s="10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61"/>
      <c r="B247" s="10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61"/>
      <c r="B248" s="10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61"/>
      <c r="B249" s="10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61"/>
      <c r="B250" s="10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61"/>
      <c r="B251" s="10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61"/>
      <c r="B252" s="10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61"/>
      <c r="B253" s="10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61"/>
      <c r="B254" s="10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61"/>
      <c r="B255" s="10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61"/>
      <c r="B256" s="10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61"/>
      <c r="B257" s="10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61"/>
      <c r="B258" s="10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61"/>
      <c r="B259" s="10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61"/>
      <c r="B260" s="10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61"/>
      <c r="B261" s="10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61"/>
      <c r="B262" s="10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61"/>
      <c r="B263" s="10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61"/>
      <c r="B264" s="10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61"/>
      <c r="B265" s="10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61"/>
      <c r="B266" s="10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61"/>
      <c r="B267" s="10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61"/>
      <c r="B268" s="10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61"/>
      <c r="B269" s="10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61"/>
      <c r="B270" s="10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61"/>
      <c r="B271" s="10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61"/>
      <c r="B272" s="10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61"/>
      <c r="B273" s="10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61"/>
      <c r="B274" s="10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61"/>
      <c r="B275" s="10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61"/>
      <c r="B276" s="10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61"/>
      <c r="B277" s="10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61"/>
      <c r="B278" s="10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61"/>
      <c r="B279" s="10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61"/>
      <c r="B280" s="10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61"/>
      <c r="B281" s="10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61"/>
      <c r="B282" s="10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61"/>
      <c r="B283" s="10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61"/>
      <c r="B284" s="10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61"/>
      <c r="B285" s="10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61"/>
      <c r="B286" s="10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61"/>
      <c r="B287" s="10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61"/>
      <c r="B288" s="10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61"/>
      <c r="B289" s="10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61"/>
      <c r="B290" s="10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61"/>
      <c r="B291" s="10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61"/>
      <c r="B292" s="10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61"/>
      <c r="B293" s="10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61"/>
      <c r="B294" s="10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61"/>
      <c r="B295" s="10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61"/>
      <c r="B296" s="10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61"/>
      <c r="B297" s="10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61"/>
      <c r="B298" s="10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61"/>
      <c r="B299" s="10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61"/>
      <c r="B300" s="10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61"/>
      <c r="B301" s="10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61"/>
      <c r="B302" s="10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61"/>
      <c r="B303" s="10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61"/>
      <c r="B304" s="10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61"/>
      <c r="B305" s="10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61"/>
      <c r="B306" s="10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61"/>
      <c r="B307" s="10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61"/>
      <c r="B308" s="10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61"/>
      <c r="B309" s="10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61"/>
      <c r="B310" s="10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61"/>
      <c r="B311" s="10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61"/>
      <c r="B312" s="10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61"/>
      <c r="B313" s="10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61"/>
      <c r="B314" s="10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61"/>
      <c r="B315" s="10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61"/>
      <c r="B316" s="10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61"/>
      <c r="B317" s="10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61"/>
      <c r="B318" s="10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61"/>
      <c r="B319" s="10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61"/>
      <c r="B320" s="10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61"/>
      <c r="B321" s="10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61"/>
      <c r="B322" s="10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61"/>
      <c r="B323" s="10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61"/>
      <c r="B324" s="10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61"/>
      <c r="B325" s="10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61"/>
      <c r="B326" s="10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61"/>
      <c r="B327" s="10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61"/>
      <c r="B328" s="10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61"/>
      <c r="B329" s="10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61"/>
      <c r="B330" s="10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61"/>
      <c r="B331" s="10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61"/>
      <c r="B332" s="10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61"/>
      <c r="B333" s="10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61"/>
      <c r="B334" s="10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61"/>
      <c r="B335" s="10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61"/>
      <c r="B336" s="10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61"/>
      <c r="B337" s="10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61"/>
      <c r="B338" s="10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61"/>
      <c r="B339" s="10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61"/>
      <c r="B340" s="10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61"/>
      <c r="B341" s="10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61"/>
      <c r="B342" s="10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61"/>
      <c r="B343" s="10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61"/>
      <c r="B344" s="10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61"/>
      <c r="B345" s="10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61"/>
      <c r="B346" s="10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61"/>
      <c r="B347" s="10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61"/>
      <c r="B348" s="10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61"/>
      <c r="B349" s="10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61"/>
      <c r="B350" s="10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61"/>
      <c r="B351" s="10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61"/>
      <c r="B352" s="10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61"/>
      <c r="B353" s="10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61"/>
      <c r="B354" s="10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61"/>
      <c r="B355" s="10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61"/>
      <c r="B356" s="10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61"/>
      <c r="B357" s="10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61"/>
      <c r="B358" s="10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61"/>
      <c r="B359" s="10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61"/>
      <c r="B360" s="10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61"/>
      <c r="B361" s="10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61"/>
      <c r="B362" s="10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61"/>
      <c r="B363" s="10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61"/>
      <c r="B364" s="10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61"/>
      <c r="B365" s="10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61"/>
      <c r="B366" s="10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61"/>
      <c r="B367" s="10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61"/>
      <c r="B368" s="10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61"/>
      <c r="B369" s="10"/>
      <c r="C369" s="1"/>
      <c r="D369" s="1"/>
      <c r="E369" s="1"/>
      <c r="F369" s="1"/>
      <c r="G369" s="1"/>
      <c r="H369" s="1"/>
      <c r="I369" s="1"/>
      <c r="J369" s="1"/>
      <c r="K369" s="1"/>
    </row>
  </sheetData>
  <sheetProtection/>
  <mergeCells count="2">
    <mergeCell ref="A1:K1"/>
    <mergeCell ref="C52:K5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Dijana Dasovic</cp:lastModifiedBy>
  <cp:lastPrinted>2018-11-15T08:34:49Z</cp:lastPrinted>
  <dcterms:created xsi:type="dcterms:W3CDTF">2013-09-11T11:00:21Z</dcterms:created>
  <dcterms:modified xsi:type="dcterms:W3CDTF">2019-02-22T09:28:20Z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