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30" activeTab="0"/>
  </bookViews>
  <sheets>
    <sheet name="troškovnik" sheetId="1" r:id="rId1"/>
  </sheets>
  <definedNames/>
  <calcPr fullCalcOnLoad="1"/>
</workbook>
</file>

<file path=xl/sharedStrings.xml><?xml version="1.0" encoding="utf-8"?>
<sst xmlns="http://schemas.openxmlformats.org/spreadsheetml/2006/main" count="246" uniqueCount="145">
  <si>
    <t>OPIS</t>
  </si>
  <si>
    <t>J.MJ.</t>
  </si>
  <si>
    <t>KOLIČINA</t>
  </si>
  <si>
    <t>J.CIJENA</t>
  </si>
  <si>
    <t>UKUPNO</t>
  </si>
  <si>
    <t>1.</t>
  </si>
  <si>
    <t>2.</t>
  </si>
  <si>
    <t>m2</t>
  </si>
  <si>
    <t>m3</t>
  </si>
  <si>
    <t>ZIDARSKI RADOVI</t>
  </si>
  <si>
    <t>ZIDARSKI RADOVI UKUPNO</t>
  </si>
  <si>
    <t>m1</t>
  </si>
  <si>
    <t>SVEUKUPNO</t>
  </si>
  <si>
    <t>I</t>
  </si>
  <si>
    <t>DEMONTAŽE I RUŠENJA</t>
  </si>
  <si>
    <t>DEMONTAŽE I RUŠENJA UKUPNO</t>
  </si>
  <si>
    <t>GRAĐEVINSKI RADOVI</t>
  </si>
  <si>
    <t>3</t>
  </si>
  <si>
    <t>4</t>
  </si>
  <si>
    <t>REKAPITULACIJA</t>
  </si>
  <si>
    <t>UKUPNO RADOVI</t>
  </si>
  <si>
    <t>pauš.</t>
  </si>
  <si>
    <t>kom.</t>
  </si>
  <si>
    <t>UKUPNO OSTALI RADOVI</t>
  </si>
  <si>
    <t>OSTALI RADOVI</t>
  </si>
  <si>
    <t>1.1.</t>
  </si>
  <si>
    <t>1.2.</t>
  </si>
  <si>
    <t>1.3.</t>
  </si>
  <si>
    <t>1.4.</t>
  </si>
  <si>
    <t>1.5.</t>
  </si>
  <si>
    <t>Demontaža zidne keramike sa zidova koji se ne ruše. Stavka uključuje sav potreban rad, i odvoz demontiranog materijala na deponiju do 5 km udaljenosti.</t>
  </si>
  <si>
    <t>2.4.</t>
  </si>
  <si>
    <t>2</t>
  </si>
  <si>
    <t>2.5.</t>
  </si>
  <si>
    <t>Zidarski popravak špaleta nakon ugradnje nove stolarije. Stavka uključuje sav potreban rad, transport i materijal do potpune gotovosti.</t>
  </si>
  <si>
    <t>Dobava i postava zidnih keramičkih pločica I klase, veličine minimalno 20/25cm, ljepljenjem građevinskim ljepilom i završno fugirano masom za fugiranje. Završetke izvesti  sa kutnim lajsnama. Stavka uključuje sav potreban rad, transport i materijal do potpune gotovosti.</t>
  </si>
  <si>
    <t>4.1.</t>
  </si>
  <si>
    <t>5</t>
  </si>
  <si>
    <t>STOLARSKI RADOVI</t>
  </si>
  <si>
    <t>5.1.</t>
  </si>
  <si>
    <t>5.2.</t>
  </si>
  <si>
    <t>1 DEMONTAŽE I RUŠENJA</t>
  </si>
  <si>
    <t>2 ZIDARSKI RADOVI</t>
  </si>
  <si>
    <t>UKUPNO STOLARSKI RADOVI</t>
  </si>
  <si>
    <t>1.7.</t>
  </si>
  <si>
    <t>1.8.</t>
  </si>
  <si>
    <t>2.6.</t>
  </si>
  <si>
    <t>2.7.</t>
  </si>
  <si>
    <t>TROŠKOVNIK GRAĐEVINSKO-OBRTIČKIH RADOVA</t>
  </si>
  <si>
    <t>2.8.</t>
  </si>
  <si>
    <t>kom</t>
  </si>
  <si>
    <t>a) PVC cijev 50mm</t>
  </si>
  <si>
    <t>1.6.</t>
  </si>
  <si>
    <t>2.1.</t>
  </si>
  <si>
    <t>2.2.</t>
  </si>
  <si>
    <t>2.3.</t>
  </si>
  <si>
    <t>3.1.</t>
  </si>
  <si>
    <t>pauš</t>
  </si>
  <si>
    <t>Demontaža postojećih instalacija vode u zidovima, zatvaranje i osiguravanje od procurivanja. Instalacija se sastoji od pocinčanih cijevi, fazonskih komada i ventila. Stavka uključuje sav potreban rad, i odvoz demontiranog materijala na deponiju do 5 km udaljenosti.</t>
  </si>
  <si>
    <t>Demontaža podne keramike, razvoda odvodnje i glazure sa podova u sanitarnim čvorovima, zajedno sa svim slojevima, do podne ploče. Stavka uključuje sav potreban rad, i odvoz demontiranog materijala na deponiju do 5 km udaljenosti.</t>
  </si>
  <si>
    <t>Izrada cementne glazure u padovima 2% prema podnim sifonima prosječne debljine 6-10cm. Glazuru je potrebno armirati armaturnom mrežom Q131, odvojiti je od svih zidova trakom stiropora debljine 1 cm, te ju obraditi tako da se na nju može postaviti završna podna obloga od keramičkih pločica. U stavku je uključen sav rad i materijal do potpune gotovosti.</t>
  </si>
  <si>
    <t>Dobava i izrada horizontalne hidroizolacije po prethodno očišćenoj i suhoj podnoj ploči tekućim premazom na bazi bitumenske gumene emulzije, kao Sika igoflex. Stavka uključuje sav potreban rad, transport i materijal do potpune gotovosti</t>
  </si>
  <si>
    <t>Dobava i postava keramičkih pločica ljepljenjem građevinskim ljepilom, kao završne podne obloge sanitarnih čvorova. Pločice trebaju biti protuklizne, gres I klase. Način polaganja je "fuga na fugu". U cijenu stavke je uključen sav rad, materijal i transport.</t>
  </si>
  <si>
    <t>KERAMIČARSKI RADOVI</t>
  </si>
  <si>
    <t>UKUPNO KERAMIČARSKI RADOVI</t>
  </si>
  <si>
    <t>Izrada nove instalacije hladne vode, tople vode i recirkulacije, novim polipropilenskim stabi-fazer kompozitnim cijevima, sa odgovarajućim fazonskim komadima i spojnicama. Izvesti spojeve na postojeću temeljnu instalaciju preko postojećeg instalacijskog kanala. U cijenu stavke je uključen sav rad, materijal i transport.</t>
  </si>
  <si>
    <t>a) topla voda</t>
  </si>
  <si>
    <t>b) cirkulacija</t>
  </si>
  <si>
    <t>c) hladna voda</t>
  </si>
  <si>
    <t>PDV (25%)</t>
  </si>
  <si>
    <t>Pažljiva demontaža svih sanitarnih uređaja u predmetnim prostorijama. Zaštita vertikala dovoda i odvoda vode. Stavka uključuje sav potreban rad, i odvoz demontiranog materijala na deponiju sukladno zakonu.</t>
  </si>
  <si>
    <t>a) tuš kada</t>
  </si>
  <si>
    <t>b) tuš ruže</t>
  </si>
  <si>
    <t>c) sanitarna oprema</t>
  </si>
  <si>
    <t>Demontaža postojeće drvene i aluminijske stolarije iz garderobe 1 i praonice. Stavka uključuje sav potreban rad, i odvoz demontiranog materijala na deponiju sukladno zakonu.</t>
  </si>
  <si>
    <t>a) drvena zaokretna vrata 88/200</t>
  </si>
  <si>
    <t>b) aluminiska ulazna vrata 121/230</t>
  </si>
  <si>
    <t>c) drvena priručna pregrada 97/451</t>
  </si>
  <si>
    <t>b) proboj zida d=20cm 110/253cm</t>
  </si>
  <si>
    <t>a) pregradni zid uz tuš kabinu d=15cm</t>
  </si>
  <si>
    <t>c) pregradni zid u praonici d=20cm</t>
  </si>
  <si>
    <t>b) nadvoj 20/30cm l= 150cm</t>
  </si>
  <si>
    <t>a) nadvoj 20/30cm l=150cm</t>
  </si>
  <si>
    <t>a) garderoba 1</t>
  </si>
  <si>
    <t>b) praonica</t>
  </si>
  <si>
    <t>b) praonica pojedinačno oko vrata</t>
  </si>
  <si>
    <t>b) garderoba 2</t>
  </si>
  <si>
    <t>d) pregradni zid u garderobi 2 d=20cm</t>
  </si>
  <si>
    <t>Rušenje dijela pregradnog zida od pune opeke NF d=12 obostrano obljepljen keramičkim pločicama sa prethodnim strojnim rezanjem. Stavka uključuje sav potreban rad i odvoz šute na deponiju sukladno zakonu.</t>
  </si>
  <si>
    <t>c) nadvoj 12/30cm l= 150cm</t>
  </si>
  <si>
    <t>Rušenje AB nadvoja pregradnog zida presjeka 12 i 20/30cm obostrano obljepljen keramičkim pločicama. Stavka uključuje sav potreban rad i odvoz šute na deponiju sukladno zakonu.</t>
  </si>
  <si>
    <t>c) garderoba 2</t>
  </si>
  <si>
    <t>Periodično i završno čišćenje radnog prostora. Stavka uključuje sve potrebne radnje za dovođenje prostora u prvobitno stanje prije izvođenja radova.</t>
  </si>
  <si>
    <t>Zidarski popravak špaleta pregradnih zidova nakon rušenja i probijanja otvora, opekom NF produžnim mortom. Stavka uključuje sav potreban rad, transport i materijal do potpune gotovosti.</t>
  </si>
  <si>
    <t>a) garderoba 1 d=15cm</t>
  </si>
  <si>
    <t>b) garderoba 1 d=10cm</t>
  </si>
  <si>
    <t>Zidanje novog pregradnog zida pregradnim plinobetonskim blokom debljine 10, 15 i 20cm, sitnozrnatim mortom, prema uputama proizvođača. Stavka uključuje sav potreban rad, transport i materijal do potpune gotovosti.</t>
  </si>
  <si>
    <t>c) garderoba 2 d=10cm</t>
  </si>
  <si>
    <t>d) praonica d=20cm</t>
  </si>
  <si>
    <t>e) garderoba 1 vanjski zid d=20cm</t>
  </si>
  <si>
    <t>Grubo i fino žbukanje novih zidova od plinobetona, te krpanje oštećenih dijelova postojeće žbuke zidova  produžnom žbukom s prethodnom izvedbom špric morta, komplet. Stavka uključuje sav potreban rad, transport i materijal do potpune gotovosti.</t>
  </si>
  <si>
    <r>
      <t>Dobava i izvedba novih AB serklaža presjeka 20/30cm, betonom kvalitete C25/30, armirani se 4</t>
    </r>
    <r>
      <rPr>
        <sz val="11"/>
        <rFont val="Symbol"/>
        <family val="1"/>
      </rPr>
      <t>Æ</t>
    </r>
    <r>
      <rPr>
        <sz val="11"/>
        <rFont val="Bookman Old Style"/>
        <family val="1"/>
      </rPr>
      <t xml:space="preserve">10mm, vilice </t>
    </r>
    <r>
      <rPr>
        <sz val="11"/>
        <rFont val="Symbol"/>
        <family val="1"/>
      </rPr>
      <t>Æ</t>
    </r>
    <r>
      <rPr>
        <sz val="11"/>
        <rFont val="Bookman Old Style"/>
        <family val="1"/>
      </rPr>
      <t>8mm u drvenoj oplati. Stavka uključuje sav potreban rad, transport i materijal do potpune gotovosti.</t>
    </r>
  </si>
  <si>
    <t>a) beton C25/30</t>
  </si>
  <si>
    <t>b) armatura</t>
  </si>
  <si>
    <t>kg</t>
  </si>
  <si>
    <t>d) oplata</t>
  </si>
  <si>
    <t>Gletanje svih stropova koji se boje, masom za gletanje unutarnjih zidova te dvokratni premaz poludisperzivnom bojom.  U stavku je uključen sav rad i materijal do potpune gotovosti.</t>
  </si>
  <si>
    <t>a) garderoba 1 i praonica</t>
  </si>
  <si>
    <t>Gletanje svih zidova koji se boje, masom za gletanje unutarnjih zidova te dvokratni premaz poludisperzivnom bojom.  U stavku je uključen sav rad i materijal do potpune gotovosti.</t>
  </si>
  <si>
    <t>Dobava i ugradnja aluminijskih unutarnjih vrata od hladnog aluminijskog plastificiranog profila po uzoru na nova vrata u rekonstruiranom dijelu kuhinje.  U cijenu stavke je uključen sav rad, materijal i transport.Mjere provjeriti u naravi</t>
  </si>
  <si>
    <t>a) Jednokrilna vrata garderoba 2 -  81/200cm</t>
  </si>
  <si>
    <t>b) Jednokrilna vrata garderoba 1 -  81/200cm</t>
  </si>
  <si>
    <t>c) Jednokrilna klizna vrata  306/220cm - praonica</t>
  </si>
  <si>
    <t>d) Jednokrilna klizna vrata  246/220cm - praonica</t>
  </si>
  <si>
    <t>3.2.</t>
  </si>
  <si>
    <t>Izrada nove prilagođene instalacija odvodnje sanitarne vode u sanitarnim čvorovima. Stavka uključuje sve potrebne fazonske komade, račve i redukcije, koljena, sa odgovarajućim gumenim brtvama, komplet. Stavka će biti obračunata prema stvarno izvedenim količinama.</t>
  </si>
  <si>
    <t>b) podni sifon</t>
  </si>
  <si>
    <t>5.4.</t>
  </si>
  <si>
    <t>5.3.</t>
  </si>
  <si>
    <t>Čišćenje, matiranje i bojanje bijelom termostabilnom bojom radijatora u garderobi 1. Stavka uključuje sav potreban rad, transport i materijal do potpune gotovosti.</t>
  </si>
  <si>
    <t>Dobava i postava novog AL radijatora u garderobi 1, kao solar 690, 7 rebara. Stavka uključuje sav potreban rad, transport i materijal do potpune gotovosti.</t>
  </si>
  <si>
    <t>a) radijator 7 rebara</t>
  </si>
  <si>
    <t>b) izrada cijevovoda</t>
  </si>
  <si>
    <t>2.9.</t>
  </si>
  <si>
    <t>Dobava i izvedba vanjske žbuke na zazidanom otvoru vanjskih vrata, produžnom žbukom kao VC-40 po prethodno izvedenom cementnom špric mortu i završno glatko zaribana sa finom žbukom kao F900 .  U stavku je uključen sav rad i materijal do potpune gotovosti.</t>
  </si>
  <si>
    <t>b) premaz prajmer + fasadna bijela boja</t>
  </si>
  <si>
    <t>4 STOLARSKI RADOVI</t>
  </si>
  <si>
    <t>5 OSTALI RADOVI</t>
  </si>
  <si>
    <t>3.3.</t>
  </si>
  <si>
    <t>Dobava i postava kutnih sanitarnih zaobljenih profila na spojevima zidnih i podnih keramičkih pločica I klase, kao Proseal 25 sa fazonskim komadima za unutarnje i vanjske kuteve, izrađeni od netoksične PVC vinilne smole otporne na udarce i UV zrake. Stavka uključuje sav potreban rad, transport i materijal do potpune gotovosti.</t>
  </si>
  <si>
    <t>2.10.</t>
  </si>
  <si>
    <t>b) čišćenje i odmašćivanje</t>
  </si>
  <si>
    <t>a) demontaža okvira i rešetki na mjestima odvodnje</t>
  </si>
  <si>
    <t>c) izvedba tekuće HI prosječne površine 0,5m2</t>
  </si>
  <si>
    <t>d) izvedba cementne glazure u padu prosječne površine 0,5m2</t>
  </si>
  <si>
    <t>i) demontaža postojeće gusene kanalizacijske instalacije</t>
  </si>
  <si>
    <r>
      <rPr>
        <sz val="11"/>
        <rFont val="Symbol"/>
        <family val="1"/>
      </rPr>
      <t>Æ</t>
    </r>
    <r>
      <rPr>
        <sz val="11"/>
        <rFont val="Bookman Old Style"/>
        <family val="1"/>
      </rPr>
      <t>50mm</t>
    </r>
  </si>
  <si>
    <r>
      <rPr>
        <sz val="11"/>
        <rFont val="Symbol"/>
        <family val="1"/>
      </rPr>
      <t>Æ</t>
    </r>
    <r>
      <rPr>
        <sz val="11"/>
        <rFont val="Bookman Old Style"/>
        <family val="1"/>
      </rPr>
      <t>110mm</t>
    </r>
  </si>
  <si>
    <t>j) dobava i montaža nove PVC kanalizacijske instalacije sa ovjesom</t>
  </si>
  <si>
    <t>3 KERAMIČARSKI RADOVI</t>
  </si>
  <si>
    <t>Ponuditelj:</t>
  </si>
  <si>
    <t>e) izvedba podnih keramičkih pločica prosječne površine 1,5m2 sa fugiranjem</t>
  </si>
  <si>
    <t>f) ugradnja novih plastičnih podnih sifona u podnim nišama</t>
  </si>
  <si>
    <t>g) dodatno brtvljenje prodora instalacije i ponovna ugradnja linijske rešetke</t>
  </si>
  <si>
    <t>Dobava i izvedba sanacije odvodnje sanitarne vode iz kuhinje, iz podnih sifona i linijskih rešetki. Stavka uključuje demontažu istih, čišćenje podnih niša, izvedbu premaza tekućom hidroizolacijom podne niše, izvedbu padova prema novim plastičnim sifonima i ponovnu ugradnju okvira sa rešetkom. Sve prodore potrebno je dodatno zabrtviti trajnoelastičnim kitom. Postojeću instalaciju odvodnje od gusenih dotrajalih cijevi potrebno je zamijeniti sa instalacijom od PVC kanalizacijskih cijevi sa gumenim brtvama i potrebnim ovjesom.  U stavku je uključen sav rad, transport  i materijal do potpune gotovosti.</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</si>
</sst>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 numFmtId="165" formatCode="[$-41A]d\.\ mmmm\ yyyy"/>
    <numFmt numFmtId="166" formatCode="&quot;Yes&quot;;&quot;Yes&quot;;&quot;No&quot;"/>
    <numFmt numFmtId="167" formatCode="&quot;True&quot;;&quot;True&quot;;&quot;False&quot;"/>
    <numFmt numFmtId="168" formatCode="&quot;On&quot;;&quot;On&quot;;&quot;Off&quot;"/>
    <numFmt numFmtId="169" formatCode="[$€-2]\ #,##0.00_);[Red]\([$€-2]\ #,##0.00\)"/>
    <numFmt numFmtId="170" formatCode="00000"/>
  </numFmts>
  <fonts count="43">
    <font>
      <sz val="10"/>
      <name val="Arial"/>
      <family val="0"/>
    </font>
    <font>
      <sz val="8"/>
      <name val="Arial"/>
      <family val="2"/>
    </font>
    <font>
      <sz val="11"/>
      <name val="Bookman Old Style"/>
      <family val="1"/>
    </font>
    <font>
      <sz val="14"/>
      <name val="Bookman Old Style"/>
      <family val="1"/>
    </font>
    <font>
      <b/>
      <sz val="11"/>
      <name val="Bookman Old Style"/>
      <family val="1"/>
    </font>
    <font>
      <b/>
      <sz val="14"/>
      <name val="Bookman Old Style"/>
      <family val="1"/>
    </font>
    <font>
      <sz val="9"/>
      <name val="Bookman Old Style"/>
      <family val="1"/>
    </font>
    <font>
      <b/>
      <sz val="9"/>
      <name val="Bookman Old Style"/>
      <family val="1"/>
    </font>
    <font>
      <sz val="11"/>
      <name val="Symbol"/>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10"/>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1" applyNumberFormat="0" applyFont="0" applyAlignment="0" applyProtection="0"/>
    <xf numFmtId="0" fontId="28"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9" fillId="28" borderId="2" applyNumberFormat="0" applyAlignment="0" applyProtection="0"/>
    <xf numFmtId="0" fontId="30" fillId="28" borderId="3" applyNumberFormat="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0" borderId="7" applyNumberFormat="0" applyFill="0" applyAlignment="0" applyProtection="0"/>
    <xf numFmtId="0" fontId="38" fillId="31" borderId="8"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0">
    <xf numFmtId="0" fontId="0" fillId="0" borderId="0" xfId="0" applyAlignment="1">
      <alignment/>
    </xf>
    <xf numFmtId="49" fontId="3" fillId="0" borderId="0" xfId="0" applyNumberFormat="1" applyFont="1" applyAlignment="1">
      <alignment horizontal="left" vertical="top" wrapText="1"/>
    </xf>
    <xf numFmtId="0" fontId="2" fillId="0" borderId="0" xfId="0" applyFont="1" applyAlignment="1">
      <alignment horizontal="center" vertical="center"/>
    </xf>
    <xf numFmtId="4" fontId="2" fillId="0" borderId="0" xfId="0" applyNumberFormat="1" applyFont="1" applyAlignment="1">
      <alignment horizontal="right" vertical="center"/>
    </xf>
    <xf numFmtId="0" fontId="2" fillId="0" borderId="0" xfId="0" applyFont="1" applyAlignment="1">
      <alignment/>
    </xf>
    <xf numFmtId="49" fontId="2" fillId="0" borderId="0" xfId="0" applyNumberFormat="1" applyFont="1" applyAlignment="1">
      <alignment horizontal="center" vertical="center" wrapText="1"/>
    </xf>
    <xf numFmtId="49" fontId="4" fillId="0" borderId="0" xfId="0" applyNumberFormat="1" applyFont="1" applyBorder="1" applyAlignment="1">
      <alignment horizontal="left" vertical="top" wrapText="1"/>
    </xf>
    <xf numFmtId="0" fontId="2" fillId="0" borderId="0" xfId="0" applyFont="1" applyBorder="1" applyAlignment="1">
      <alignment horizontal="center" vertical="center"/>
    </xf>
    <xf numFmtId="4" fontId="2" fillId="0" borderId="0" xfId="0" applyNumberFormat="1" applyFont="1" applyBorder="1" applyAlignment="1">
      <alignment horizontal="right" vertical="center"/>
    </xf>
    <xf numFmtId="49" fontId="2" fillId="0" borderId="0" xfId="0" applyNumberFormat="1" applyFont="1" applyAlignment="1">
      <alignment horizontal="left" vertical="top" wrapText="1"/>
    </xf>
    <xf numFmtId="49" fontId="2" fillId="0" borderId="0" xfId="0" applyNumberFormat="1" applyFont="1" applyAlignment="1">
      <alignment/>
    </xf>
    <xf numFmtId="2" fontId="2" fillId="0" borderId="0" xfId="0" applyNumberFormat="1" applyFont="1" applyAlignment="1">
      <alignment/>
    </xf>
    <xf numFmtId="49" fontId="4" fillId="0" borderId="10" xfId="0" applyNumberFormat="1" applyFont="1" applyBorder="1" applyAlignment="1">
      <alignment horizontal="left" vertical="top" wrapText="1"/>
    </xf>
    <xf numFmtId="0" fontId="4" fillId="0" borderId="11" xfId="0" applyFont="1" applyBorder="1" applyAlignment="1">
      <alignment horizontal="center"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4" fillId="0" borderId="0" xfId="0" applyFont="1" applyBorder="1" applyAlignment="1">
      <alignment/>
    </xf>
    <xf numFmtId="49" fontId="4" fillId="0" borderId="0" xfId="0" applyNumberFormat="1" applyFont="1" applyAlignment="1">
      <alignment horizontal="left" vertical="top" wrapText="1"/>
    </xf>
    <xf numFmtId="10" fontId="2" fillId="0" borderId="0" xfId="0" applyNumberFormat="1" applyFont="1" applyAlignment="1">
      <alignment horizontal="left" vertical="top" wrapText="1"/>
    </xf>
    <xf numFmtId="0" fontId="4" fillId="0" borderId="0" xfId="0" applyFont="1" applyBorder="1" applyAlignment="1">
      <alignment horizontal="center" vertical="center"/>
    </xf>
    <xf numFmtId="4" fontId="4" fillId="0" borderId="0" xfId="0" applyNumberFormat="1" applyFont="1" applyBorder="1" applyAlignment="1">
      <alignment horizontal="right" vertical="center"/>
    </xf>
    <xf numFmtId="0" fontId="4" fillId="0" borderId="0" xfId="0" applyFont="1" applyAlignment="1">
      <alignment/>
    </xf>
    <xf numFmtId="10" fontId="2" fillId="0" borderId="0" xfId="0" applyNumberFormat="1" applyFont="1" applyBorder="1" applyAlignment="1">
      <alignment horizontal="left" vertical="top" wrapText="1"/>
    </xf>
    <xf numFmtId="0" fontId="2" fillId="0" borderId="0" xfId="0" applyFont="1" applyBorder="1" applyAlignment="1">
      <alignment/>
    </xf>
    <xf numFmtId="49" fontId="2" fillId="0" borderId="0" xfId="0" applyNumberFormat="1" applyFont="1" applyBorder="1" applyAlignment="1">
      <alignment horizontal="left" vertical="top" wrapText="1"/>
    </xf>
    <xf numFmtId="0" fontId="2" fillId="0" borderId="0" xfId="0" applyFont="1" applyAlignment="1">
      <alignment horizontal="left" vertical="top" wrapText="1"/>
    </xf>
    <xf numFmtId="49" fontId="4" fillId="0" borderId="11" xfId="0" applyNumberFormat="1" applyFont="1" applyBorder="1" applyAlignment="1">
      <alignment horizontal="left" vertical="top" wrapText="1"/>
    </xf>
    <xf numFmtId="0" fontId="2" fillId="0" borderId="11" xfId="0" applyFont="1" applyBorder="1" applyAlignment="1">
      <alignment horizontal="center" vertical="center"/>
    </xf>
    <xf numFmtId="4" fontId="2" fillId="0" borderId="11" xfId="0" applyNumberFormat="1" applyFont="1" applyBorder="1" applyAlignment="1">
      <alignment horizontal="right" vertical="center"/>
    </xf>
    <xf numFmtId="0" fontId="4" fillId="0" borderId="0" xfId="0" applyFont="1" applyAlignment="1">
      <alignment horizontal="center" vertical="center"/>
    </xf>
    <xf numFmtId="4" fontId="4" fillId="0" borderId="0" xfId="0" applyNumberFormat="1" applyFont="1" applyAlignment="1">
      <alignment horizontal="right" vertical="center"/>
    </xf>
    <xf numFmtId="49" fontId="4" fillId="0" borderId="13" xfId="0" applyNumberFormat="1" applyFont="1" applyBorder="1" applyAlignment="1">
      <alignment horizontal="left" vertical="top" wrapText="1"/>
    </xf>
    <xf numFmtId="0" fontId="4" fillId="0" borderId="13" xfId="0" applyFont="1" applyBorder="1" applyAlignment="1">
      <alignment horizontal="center" vertical="center"/>
    </xf>
    <xf numFmtId="4" fontId="4" fillId="0" borderId="13" xfId="0" applyNumberFormat="1" applyFont="1" applyBorder="1" applyAlignment="1">
      <alignment horizontal="right" vertical="center"/>
    </xf>
    <xf numFmtId="4" fontId="4" fillId="33" borderId="0" xfId="0" applyNumberFormat="1" applyFont="1" applyFill="1" applyAlignment="1">
      <alignment horizontal="right" vertical="center"/>
    </xf>
    <xf numFmtId="0" fontId="6" fillId="0" borderId="0" xfId="0" applyFont="1" applyAlignment="1">
      <alignment horizontal="center" vertical="center"/>
    </xf>
    <xf numFmtId="4" fontId="6" fillId="0" borderId="0" xfId="0" applyNumberFormat="1" applyFont="1" applyAlignment="1">
      <alignment horizontal="center" vertical="center"/>
    </xf>
    <xf numFmtId="170" fontId="2" fillId="0" borderId="0" xfId="0" applyNumberFormat="1" applyFont="1" applyAlignment="1">
      <alignment horizontal="left" vertical="top" wrapText="1"/>
    </xf>
    <xf numFmtId="49" fontId="6" fillId="0" borderId="0" xfId="0" applyNumberFormat="1" applyFont="1" applyAlignment="1">
      <alignment horizontal="right" vertical="top" wrapText="1"/>
    </xf>
    <xf numFmtId="49" fontId="6" fillId="0" borderId="0" xfId="0" applyNumberFormat="1" applyFont="1" applyAlignment="1">
      <alignment horizontal="center" vertical="center" wrapText="1"/>
    </xf>
    <xf numFmtId="49" fontId="7" fillId="0" borderId="0" xfId="0" applyNumberFormat="1" applyFont="1" applyBorder="1" applyAlignment="1">
      <alignment horizontal="right" vertical="top" wrapText="1"/>
    </xf>
    <xf numFmtId="49" fontId="6" fillId="0" borderId="0" xfId="0" applyNumberFormat="1" applyFont="1" applyAlignment="1">
      <alignment/>
    </xf>
    <xf numFmtId="49" fontId="7" fillId="0" borderId="0" xfId="0" applyNumberFormat="1" applyFont="1" applyAlignment="1">
      <alignment horizontal="right" vertical="top" wrapText="1"/>
    </xf>
    <xf numFmtId="49" fontId="6" fillId="0" borderId="0" xfId="0" applyNumberFormat="1" applyFont="1" applyBorder="1" applyAlignment="1">
      <alignment horizontal="right" vertical="top" wrapText="1"/>
    </xf>
    <xf numFmtId="49" fontId="7" fillId="0" borderId="10" xfId="0" applyNumberFormat="1" applyFont="1" applyBorder="1" applyAlignment="1">
      <alignment horizontal="right" vertical="top" wrapText="1"/>
    </xf>
    <xf numFmtId="0" fontId="2" fillId="0" borderId="0" xfId="0" applyNumberFormat="1" applyFont="1" applyAlignment="1">
      <alignment horizontal="left" vertical="top" wrapText="1"/>
    </xf>
    <xf numFmtId="1" fontId="2" fillId="0" borderId="0" xfId="0" applyNumberFormat="1" applyFont="1" applyAlignment="1">
      <alignment/>
    </xf>
    <xf numFmtId="1" fontId="6" fillId="0" borderId="0" xfId="0" applyNumberFormat="1" applyFont="1" applyAlignment="1">
      <alignment horizontal="center" vertical="center"/>
    </xf>
    <xf numFmtId="1" fontId="2" fillId="0" borderId="14" xfId="0" applyNumberFormat="1" applyFont="1" applyBorder="1" applyAlignment="1">
      <alignment/>
    </xf>
    <xf numFmtId="1" fontId="4" fillId="0" borderId="14" xfId="0" applyNumberFormat="1" applyFont="1" applyBorder="1" applyAlignment="1">
      <alignment/>
    </xf>
    <xf numFmtId="1" fontId="4" fillId="0" borderId="11" xfId="0" applyNumberFormat="1" applyFont="1" applyBorder="1" applyAlignment="1">
      <alignment/>
    </xf>
    <xf numFmtId="1" fontId="4" fillId="0" borderId="0" xfId="0" applyNumberFormat="1" applyFont="1" applyBorder="1" applyAlignment="1">
      <alignment/>
    </xf>
    <xf numFmtId="1" fontId="2" fillId="0" borderId="0" xfId="0" applyNumberFormat="1" applyFont="1" applyBorder="1" applyAlignment="1">
      <alignment/>
    </xf>
    <xf numFmtId="1" fontId="2" fillId="0" borderId="11" xfId="0" applyNumberFormat="1" applyFont="1" applyBorder="1" applyAlignment="1">
      <alignment/>
    </xf>
    <xf numFmtId="1" fontId="4" fillId="0" borderId="0" xfId="0" applyNumberFormat="1" applyFont="1" applyAlignment="1">
      <alignment/>
    </xf>
    <xf numFmtId="1" fontId="4" fillId="0" borderId="13" xfId="0" applyNumberFormat="1" applyFont="1" applyBorder="1" applyAlignment="1">
      <alignment/>
    </xf>
    <xf numFmtId="164" fontId="2" fillId="0" borderId="0" xfId="0" applyNumberFormat="1" applyFont="1" applyAlignment="1">
      <alignment horizontal="right" vertical="center"/>
    </xf>
    <xf numFmtId="164" fontId="6" fillId="0" borderId="0" xfId="0" applyNumberFormat="1" applyFont="1" applyAlignment="1">
      <alignment horizontal="center" vertical="center"/>
    </xf>
    <xf numFmtId="164" fontId="2" fillId="0" borderId="0" xfId="0" applyNumberFormat="1" applyFont="1" applyBorder="1" applyAlignment="1">
      <alignment horizontal="right" vertical="center"/>
    </xf>
    <xf numFmtId="164" fontId="2" fillId="0" borderId="0" xfId="0" applyNumberFormat="1" applyFont="1" applyAlignment="1">
      <alignment/>
    </xf>
    <xf numFmtId="164" fontId="4" fillId="0" borderId="11" xfId="0" applyNumberFormat="1" applyFont="1" applyBorder="1" applyAlignment="1">
      <alignment horizontal="right" vertical="center"/>
    </xf>
    <xf numFmtId="164" fontId="4" fillId="0" borderId="0" xfId="0" applyNumberFormat="1" applyFont="1" applyBorder="1" applyAlignment="1">
      <alignment horizontal="right" vertical="center"/>
    </xf>
    <xf numFmtId="164" fontId="2" fillId="0" borderId="11" xfId="0" applyNumberFormat="1" applyFont="1" applyBorder="1" applyAlignment="1">
      <alignment horizontal="right" vertical="center"/>
    </xf>
    <xf numFmtId="164" fontId="2" fillId="0" borderId="14" xfId="0" applyNumberFormat="1" applyFont="1" applyBorder="1" applyAlignment="1">
      <alignment horizontal="right" vertical="center"/>
    </xf>
    <xf numFmtId="164" fontId="4" fillId="0" borderId="0" xfId="0" applyNumberFormat="1" applyFont="1" applyAlignment="1">
      <alignment horizontal="right" vertical="center"/>
    </xf>
    <xf numFmtId="164" fontId="4" fillId="0" borderId="13" xfId="0" applyNumberFormat="1" applyFont="1" applyBorder="1" applyAlignment="1">
      <alignment horizontal="right" vertical="center"/>
    </xf>
    <xf numFmtId="1" fontId="2" fillId="0" borderId="0" xfId="0" applyNumberFormat="1" applyFont="1" applyAlignment="1">
      <alignment vertical="center"/>
    </xf>
    <xf numFmtId="1" fontId="2" fillId="0" borderId="0" xfId="0" applyNumberFormat="1" applyFont="1" applyBorder="1" applyAlignment="1">
      <alignment vertical="center"/>
    </xf>
    <xf numFmtId="2" fontId="6" fillId="0" borderId="0" xfId="0" applyNumberFormat="1" applyFont="1" applyAlignment="1">
      <alignment horizontal="center" vertical="center"/>
    </xf>
    <xf numFmtId="2" fontId="2" fillId="0" borderId="14" xfId="0" applyNumberFormat="1" applyFont="1" applyBorder="1" applyAlignment="1">
      <alignment/>
    </xf>
    <xf numFmtId="2" fontId="4" fillId="0" borderId="14" xfId="0" applyNumberFormat="1" applyFont="1" applyBorder="1" applyAlignment="1">
      <alignment/>
    </xf>
    <xf numFmtId="2" fontId="2" fillId="0" borderId="0" xfId="0" applyNumberFormat="1" applyFont="1" applyAlignment="1">
      <alignment vertical="center"/>
    </xf>
    <xf numFmtId="2" fontId="4" fillId="0" borderId="11" xfId="0" applyNumberFormat="1" applyFont="1" applyBorder="1" applyAlignment="1">
      <alignment/>
    </xf>
    <xf numFmtId="2" fontId="4" fillId="0" borderId="0" xfId="0" applyNumberFormat="1" applyFont="1" applyBorder="1" applyAlignment="1">
      <alignment/>
    </xf>
    <xf numFmtId="2" fontId="2" fillId="0" borderId="0" xfId="0" applyNumberFormat="1" applyFont="1" applyBorder="1" applyAlignment="1">
      <alignment/>
    </xf>
    <xf numFmtId="2" fontId="4" fillId="0" borderId="0" xfId="0" applyNumberFormat="1" applyFont="1" applyAlignment="1">
      <alignment/>
    </xf>
    <xf numFmtId="2" fontId="4" fillId="0" borderId="13" xfId="0" applyNumberFormat="1" applyFont="1" applyBorder="1" applyAlignment="1">
      <alignment/>
    </xf>
    <xf numFmtId="0" fontId="5" fillId="0" borderId="0" xfId="0" applyFont="1" applyAlignment="1">
      <alignment horizontal="center" vertical="top" wrapText="1"/>
    </xf>
    <xf numFmtId="0" fontId="4" fillId="0" borderId="0" xfId="0" applyFont="1" applyAlignment="1">
      <alignment horizontal="left" vertical="center" wrapText="1"/>
    </xf>
    <xf numFmtId="0" fontId="4" fillId="0" borderId="0" xfId="0" applyFont="1" applyAlignment="1">
      <alignment horizontal="center" vertical="center"/>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9"/>
  <sheetViews>
    <sheetView tabSelected="1" view="pageBreakPreview" zoomScaleSheetLayoutView="100" zoomScalePageLayoutView="0" workbookViewId="0" topLeftCell="A157">
      <selection activeCell="D91" sqref="D91"/>
    </sheetView>
  </sheetViews>
  <sheetFormatPr defaultColWidth="9.140625" defaultRowHeight="12.75"/>
  <cols>
    <col min="1" max="1" width="6.140625" style="38" customWidth="1"/>
    <col min="2" max="2" width="45.7109375" style="9" customWidth="1"/>
    <col min="3" max="3" width="9.140625" style="2" customWidth="1"/>
    <col min="4" max="4" width="10.421875" style="56" customWidth="1"/>
    <col min="5" max="5" width="11.28125" style="3" hidden="1" customWidth="1"/>
    <col min="6" max="6" width="12.8515625" style="3" hidden="1" customWidth="1"/>
    <col min="7" max="7" width="11.28125" style="46" customWidth="1"/>
    <col min="8" max="8" width="13.57421875" style="11" bestFit="1" customWidth="1"/>
    <col min="9" max="16384" width="9.140625" style="4" customWidth="1"/>
  </cols>
  <sheetData>
    <row r="1" ht="39.75" customHeight="1">
      <c r="B1" s="1" t="s">
        <v>48</v>
      </c>
    </row>
    <row r="3" spans="1:8" s="2" customFormat="1" ht="15">
      <c r="A3" s="39"/>
      <c r="B3" s="5" t="s">
        <v>0</v>
      </c>
      <c r="C3" s="35" t="s">
        <v>1</v>
      </c>
      <c r="D3" s="57" t="s">
        <v>2</v>
      </c>
      <c r="E3" s="36" t="s">
        <v>3</v>
      </c>
      <c r="F3" s="36" t="s">
        <v>4</v>
      </c>
      <c r="G3" s="47" t="s">
        <v>3</v>
      </c>
      <c r="H3" s="68" t="s">
        <v>4</v>
      </c>
    </row>
    <row r="4" spans="1:6" ht="15">
      <c r="A4" s="40" t="s">
        <v>5</v>
      </c>
      <c r="B4" s="6" t="s">
        <v>14</v>
      </c>
      <c r="C4" s="7"/>
      <c r="D4" s="58"/>
      <c r="E4" s="8"/>
      <c r="F4" s="8"/>
    </row>
    <row r="5" spans="1:6" ht="15">
      <c r="A5" s="40"/>
      <c r="B5" s="6"/>
      <c r="C5" s="7"/>
      <c r="D5" s="58"/>
      <c r="E5" s="8"/>
      <c r="F5" s="8"/>
    </row>
    <row r="6" spans="1:2" ht="95.25" customHeight="1">
      <c r="A6" s="38" t="s">
        <v>25</v>
      </c>
      <c r="B6" s="9" t="s">
        <v>70</v>
      </c>
    </row>
    <row r="7" spans="2:8" ht="15" customHeight="1">
      <c r="B7" s="9" t="s">
        <v>71</v>
      </c>
      <c r="C7" s="2" t="s">
        <v>22</v>
      </c>
      <c r="D7" s="56">
        <v>1</v>
      </c>
      <c r="E7" s="3">
        <v>120</v>
      </c>
      <c r="F7" s="3">
        <f>SUM(E7*D7)</f>
        <v>120</v>
      </c>
      <c r="H7" s="11">
        <f>D7*G7</f>
        <v>0</v>
      </c>
    </row>
    <row r="8" spans="2:8" ht="15" customHeight="1">
      <c r="B8" s="9" t="s">
        <v>72</v>
      </c>
      <c r="C8" s="2" t="s">
        <v>22</v>
      </c>
      <c r="D8" s="56">
        <v>2</v>
      </c>
      <c r="E8" s="3">
        <v>100</v>
      </c>
      <c r="F8" s="3">
        <f>SUM(E8*D8)</f>
        <v>200</v>
      </c>
      <c r="H8" s="11">
        <f>D8*G8</f>
        <v>0</v>
      </c>
    </row>
    <row r="9" spans="2:8" ht="15" customHeight="1">
      <c r="B9" s="9" t="s">
        <v>73</v>
      </c>
      <c r="C9" s="2" t="s">
        <v>57</v>
      </c>
      <c r="D9" s="56">
        <v>1</v>
      </c>
      <c r="E9" s="3">
        <v>100</v>
      </c>
      <c r="F9" s="3">
        <f>SUM(E9*D9)</f>
        <v>100</v>
      </c>
      <c r="H9" s="11">
        <f>D9*G9</f>
        <v>0</v>
      </c>
    </row>
    <row r="10" ht="15" customHeight="1"/>
    <row r="11" spans="1:2" ht="79.5" customHeight="1">
      <c r="A11" s="38" t="s">
        <v>26</v>
      </c>
      <c r="B11" s="9" t="s">
        <v>74</v>
      </c>
    </row>
    <row r="12" spans="2:8" ht="15" customHeight="1">
      <c r="B12" s="9" t="s">
        <v>75</v>
      </c>
      <c r="C12" s="2" t="s">
        <v>22</v>
      </c>
      <c r="D12" s="56">
        <v>3</v>
      </c>
      <c r="E12" s="3">
        <v>150</v>
      </c>
      <c r="F12" s="3">
        <f>SUM(E12*D12)</f>
        <v>450</v>
      </c>
      <c r="H12" s="11">
        <f>D12*G12</f>
        <v>0</v>
      </c>
    </row>
    <row r="13" spans="2:8" ht="15" customHeight="1">
      <c r="B13" s="9" t="s">
        <v>76</v>
      </c>
      <c r="C13" s="2" t="s">
        <v>22</v>
      </c>
      <c r="D13" s="56">
        <v>1</v>
      </c>
      <c r="E13" s="3">
        <v>150</v>
      </c>
      <c r="F13" s="3">
        <f>SUM(E13*D13)</f>
        <v>150</v>
      </c>
      <c r="H13" s="11">
        <f>D13*G13</f>
        <v>0</v>
      </c>
    </row>
    <row r="14" spans="2:8" ht="15" customHeight="1">
      <c r="B14" s="9" t="s">
        <v>77</v>
      </c>
      <c r="C14" s="2" t="s">
        <v>22</v>
      </c>
      <c r="D14" s="56">
        <v>1</v>
      </c>
      <c r="H14" s="11">
        <f>D14*G14</f>
        <v>0</v>
      </c>
    </row>
    <row r="15" spans="1:6" ht="15">
      <c r="A15" s="41"/>
      <c r="B15" s="10"/>
      <c r="C15" s="4"/>
      <c r="D15" s="59"/>
      <c r="E15" s="11"/>
      <c r="F15" s="11"/>
    </row>
    <row r="16" spans="1:2" ht="94.5" customHeight="1">
      <c r="A16" s="38" t="s">
        <v>27</v>
      </c>
      <c r="B16" s="9" t="s">
        <v>88</v>
      </c>
    </row>
    <row r="17" spans="2:8" ht="15" customHeight="1">
      <c r="B17" s="9" t="s">
        <v>79</v>
      </c>
      <c r="C17" s="2" t="s">
        <v>7</v>
      </c>
      <c r="D17" s="56">
        <v>7</v>
      </c>
      <c r="E17" s="3">
        <v>55</v>
      </c>
      <c r="F17" s="3">
        <f>SUM(E17*D17)</f>
        <v>385</v>
      </c>
      <c r="H17" s="11">
        <f>D17*G17</f>
        <v>0</v>
      </c>
    </row>
    <row r="18" spans="2:8" ht="15" customHeight="1">
      <c r="B18" s="9" t="s">
        <v>78</v>
      </c>
      <c r="C18" s="2" t="s">
        <v>7</v>
      </c>
      <c r="D18" s="56">
        <v>3</v>
      </c>
      <c r="E18" s="3">
        <v>55</v>
      </c>
      <c r="F18" s="3">
        <f>SUM(E18*D18)</f>
        <v>165</v>
      </c>
      <c r="H18" s="11">
        <f>D18*G18</f>
        <v>0</v>
      </c>
    </row>
    <row r="19" spans="2:8" ht="15" customHeight="1">
      <c r="B19" s="9" t="s">
        <v>80</v>
      </c>
      <c r="C19" s="2" t="s">
        <v>7</v>
      </c>
      <c r="D19" s="56">
        <v>5</v>
      </c>
      <c r="E19" s="3">
        <v>55</v>
      </c>
      <c r="F19" s="3">
        <f>SUM(E19*D19)</f>
        <v>275</v>
      </c>
      <c r="H19" s="11">
        <f>D19*G19</f>
        <v>0</v>
      </c>
    </row>
    <row r="20" spans="2:8" ht="15" customHeight="1">
      <c r="B20" s="9" t="s">
        <v>87</v>
      </c>
      <c r="C20" s="2" t="s">
        <v>7</v>
      </c>
      <c r="D20" s="56">
        <v>0.5</v>
      </c>
      <c r="E20" s="3">
        <v>55</v>
      </c>
      <c r="F20" s="3">
        <f>SUM(E20*D20)</f>
        <v>27.5</v>
      </c>
      <c r="H20" s="11">
        <f>D20*G20</f>
        <v>0</v>
      </c>
    </row>
    <row r="21" ht="15" customHeight="1"/>
    <row r="22" spans="1:2" ht="76.5" customHeight="1">
      <c r="A22" s="38" t="s">
        <v>28</v>
      </c>
      <c r="B22" s="9" t="s">
        <v>90</v>
      </c>
    </row>
    <row r="23" spans="2:8" ht="15" customHeight="1">
      <c r="B23" s="9" t="s">
        <v>82</v>
      </c>
      <c r="C23" s="2" t="s">
        <v>50</v>
      </c>
      <c r="D23" s="56">
        <v>1</v>
      </c>
      <c r="E23" s="3">
        <v>55</v>
      </c>
      <c r="F23" s="3">
        <f>SUM(E23*D23)</f>
        <v>55</v>
      </c>
      <c r="H23" s="11">
        <f>D23*G23</f>
        <v>0</v>
      </c>
    </row>
    <row r="24" spans="2:8" ht="15" customHeight="1">
      <c r="B24" s="9" t="s">
        <v>81</v>
      </c>
      <c r="C24" s="2" t="s">
        <v>50</v>
      </c>
      <c r="D24" s="56">
        <v>2</v>
      </c>
      <c r="E24" s="3">
        <v>55</v>
      </c>
      <c r="F24" s="3">
        <f>SUM(E24*D24)</f>
        <v>110</v>
      </c>
      <c r="H24" s="11">
        <f>D24*G24</f>
        <v>0</v>
      </c>
    </row>
    <row r="25" spans="2:8" ht="15" customHeight="1">
      <c r="B25" s="9" t="s">
        <v>89</v>
      </c>
      <c r="C25" s="2" t="s">
        <v>50</v>
      </c>
      <c r="D25" s="56">
        <v>2</v>
      </c>
      <c r="E25" s="3">
        <v>55</v>
      </c>
      <c r="F25" s="3">
        <f>SUM(E25*D25)</f>
        <v>110</v>
      </c>
      <c r="H25" s="11">
        <f>D25*G25</f>
        <v>0</v>
      </c>
    </row>
    <row r="26" ht="15" customHeight="1"/>
    <row r="27" spans="1:2" ht="109.5" customHeight="1">
      <c r="A27" s="38" t="s">
        <v>29</v>
      </c>
      <c r="B27" s="9" t="s">
        <v>59</v>
      </c>
    </row>
    <row r="28" spans="2:8" ht="15" customHeight="1">
      <c r="B28" s="9" t="s">
        <v>83</v>
      </c>
      <c r="C28" s="2" t="s">
        <v>7</v>
      </c>
      <c r="D28" s="56">
        <v>14</v>
      </c>
      <c r="E28" s="3">
        <v>45</v>
      </c>
      <c r="F28" s="3">
        <f>SUM(E28*D28)</f>
        <v>630</v>
      </c>
      <c r="H28" s="11">
        <f>D28*G28</f>
        <v>0</v>
      </c>
    </row>
    <row r="29" spans="2:8" ht="15" customHeight="1">
      <c r="B29" s="9" t="s">
        <v>85</v>
      </c>
      <c r="C29" s="2" t="s">
        <v>7</v>
      </c>
      <c r="D29" s="56">
        <v>4</v>
      </c>
      <c r="E29" s="3">
        <v>45</v>
      </c>
      <c r="F29" s="3">
        <f>SUM(E29*D29)</f>
        <v>180</v>
      </c>
      <c r="H29" s="11">
        <f>D29*G29</f>
        <v>0</v>
      </c>
    </row>
    <row r="30" spans="2:8" ht="15" customHeight="1">
      <c r="B30" s="9" t="s">
        <v>91</v>
      </c>
      <c r="C30" s="2" t="s">
        <v>7</v>
      </c>
      <c r="D30" s="56">
        <v>4</v>
      </c>
      <c r="E30" s="3">
        <v>30</v>
      </c>
      <c r="F30" s="3">
        <f>SUM(E30*D30)</f>
        <v>120</v>
      </c>
      <c r="H30" s="11">
        <f>D30*G30</f>
        <v>0</v>
      </c>
    </row>
    <row r="31" ht="15" customHeight="1"/>
    <row r="32" spans="1:2" ht="77.25" customHeight="1">
      <c r="A32" s="38" t="s">
        <v>52</v>
      </c>
      <c r="B32" s="9" t="s">
        <v>30</v>
      </c>
    </row>
    <row r="33" spans="2:8" ht="15" customHeight="1">
      <c r="B33" s="9" t="s">
        <v>83</v>
      </c>
      <c r="C33" s="2" t="s">
        <v>7</v>
      </c>
      <c r="D33" s="56">
        <v>48</v>
      </c>
      <c r="E33" s="3">
        <v>30</v>
      </c>
      <c r="F33" s="3">
        <f>SUM(E33*D33)</f>
        <v>1440</v>
      </c>
      <c r="H33" s="11">
        <f>D33*G33</f>
        <v>0</v>
      </c>
    </row>
    <row r="34" spans="2:8" ht="15" customHeight="1">
      <c r="B34" s="9" t="s">
        <v>85</v>
      </c>
      <c r="C34" s="2" t="s">
        <v>7</v>
      </c>
      <c r="D34" s="56">
        <v>10</v>
      </c>
      <c r="E34" s="3">
        <v>30</v>
      </c>
      <c r="F34" s="3">
        <f>SUM(E34*D34)</f>
        <v>300</v>
      </c>
      <c r="H34" s="11">
        <f>D34*G34</f>
        <v>0</v>
      </c>
    </row>
    <row r="35" spans="2:8" ht="15" customHeight="1">
      <c r="B35" s="9" t="s">
        <v>91</v>
      </c>
      <c r="C35" s="2" t="s">
        <v>7</v>
      </c>
      <c r="D35" s="56">
        <v>20</v>
      </c>
      <c r="E35" s="3">
        <v>30</v>
      </c>
      <c r="F35" s="3">
        <f>SUM(E35*D35)</f>
        <v>600</v>
      </c>
      <c r="H35" s="11">
        <f>D35*G35</f>
        <v>0</v>
      </c>
    </row>
    <row r="36" ht="15" customHeight="1"/>
    <row r="37" spans="1:2" ht="110.25" customHeight="1">
      <c r="A37" s="38" t="s">
        <v>44</v>
      </c>
      <c r="B37" s="37" t="s">
        <v>58</v>
      </c>
    </row>
    <row r="38" spans="2:8" ht="15" customHeight="1">
      <c r="B38" s="9" t="s">
        <v>83</v>
      </c>
      <c r="C38" s="2" t="s">
        <v>57</v>
      </c>
      <c r="D38" s="56">
        <v>1</v>
      </c>
      <c r="E38" s="3">
        <v>30</v>
      </c>
      <c r="F38" s="3">
        <f>SUM(E38*D38)</f>
        <v>30</v>
      </c>
      <c r="H38" s="11">
        <f>D38*G38</f>
        <v>0</v>
      </c>
    </row>
    <row r="39" spans="2:8" ht="15" customHeight="1">
      <c r="B39" s="9" t="s">
        <v>86</v>
      </c>
      <c r="C39" s="2" t="s">
        <v>57</v>
      </c>
      <c r="D39" s="56">
        <v>1</v>
      </c>
      <c r="E39" s="3">
        <v>30</v>
      </c>
      <c r="F39" s="3">
        <f>SUM(E39*D39)</f>
        <v>30</v>
      </c>
      <c r="H39" s="11">
        <f>D39*G39</f>
        <v>0</v>
      </c>
    </row>
    <row r="40" ht="15" customHeight="1"/>
    <row r="41" spans="1:2" ht="61.5" customHeight="1">
      <c r="A41" s="38" t="s">
        <v>45</v>
      </c>
      <c r="B41" s="37" t="s">
        <v>92</v>
      </c>
    </row>
    <row r="42" spans="3:8" ht="15" customHeight="1">
      <c r="C42" s="2" t="s">
        <v>57</v>
      </c>
      <c r="D42" s="56">
        <v>1</v>
      </c>
      <c r="E42" s="3">
        <v>30</v>
      </c>
      <c r="F42" s="3">
        <f>SUM(E42*D42)</f>
        <v>30</v>
      </c>
      <c r="H42" s="11">
        <f>D42*G42</f>
        <v>0</v>
      </c>
    </row>
    <row r="43" spans="7:8" ht="15" customHeight="1">
      <c r="G43" s="48"/>
      <c r="H43" s="69"/>
    </row>
    <row r="44" spans="1:8" s="16" customFormat="1" ht="15" customHeight="1">
      <c r="A44" s="40" t="s">
        <v>5</v>
      </c>
      <c r="B44" s="12" t="s">
        <v>15</v>
      </c>
      <c r="C44" s="13"/>
      <c r="D44" s="60"/>
      <c r="E44" s="14"/>
      <c r="F44" s="15">
        <f>SUM(F16:F43)</f>
        <v>4487.5</v>
      </c>
      <c r="G44" s="49"/>
      <c r="H44" s="70">
        <f>SUM(H4:H43)</f>
        <v>0</v>
      </c>
    </row>
    <row r="46" spans="1:6" ht="15">
      <c r="A46" s="40" t="s">
        <v>6</v>
      </c>
      <c r="B46" s="6" t="s">
        <v>9</v>
      </c>
      <c r="C46" s="7"/>
      <c r="D46" s="58"/>
      <c r="E46" s="8"/>
      <c r="F46" s="8"/>
    </row>
    <row r="48" spans="1:2" ht="81.75" customHeight="1">
      <c r="A48" s="38" t="s">
        <v>53</v>
      </c>
      <c r="B48" s="9" t="s">
        <v>93</v>
      </c>
    </row>
    <row r="49" spans="2:8" ht="15">
      <c r="B49" s="9" t="s">
        <v>83</v>
      </c>
      <c r="C49" s="2" t="s">
        <v>11</v>
      </c>
      <c r="D49" s="56">
        <v>6</v>
      </c>
      <c r="E49" s="3">
        <v>850</v>
      </c>
      <c r="F49" s="3">
        <f>SUM(E49*D49)</f>
        <v>5100</v>
      </c>
      <c r="H49" s="11">
        <f>D49*G49</f>
        <v>0</v>
      </c>
    </row>
    <row r="50" spans="2:8" ht="15">
      <c r="B50" s="9" t="s">
        <v>84</v>
      </c>
      <c r="C50" s="2" t="s">
        <v>11</v>
      </c>
      <c r="D50" s="56">
        <v>8</v>
      </c>
      <c r="H50" s="11">
        <f>D50*G50</f>
        <v>0</v>
      </c>
    </row>
    <row r="51" spans="2:8" ht="15">
      <c r="B51" s="9" t="s">
        <v>91</v>
      </c>
      <c r="C51" s="2" t="s">
        <v>11</v>
      </c>
      <c r="D51" s="56">
        <v>2</v>
      </c>
      <c r="H51" s="11">
        <f>D51*G51</f>
        <v>0</v>
      </c>
    </row>
    <row r="53" spans="1:2" ht="94.5" customHeight="1">
      <c r="A53" s="38" t="s">
        <v>54</v>
      </c>
      <c r="B53" s="9" t="s">
        <v>96</v>
      </c>
    </row>
    <row r="54" spans="2:8" ht="15">
      <c r="B54" s="9" t="s">
        <v>94</v>
      </c>
      <c r="C54" s="2" t="s">
        <v>7</v>
      </c>
      <c r="D54" s="56">
        <v>8</v>
      </c>
      <c r="E54" s="3">
        <v>850</v>
      </c>
      <c r="F54" s="3">
        <f>SUM(E54*D54)</f>
        <v>6800</v>
      </c>
      <c r="H54" s="11">
        <f>D54*G54</f>
        <v>0</v>
      </c>
    </row>
    <row r="55" spans="2:8" ht="15">
      <c r="B55" s="9" t="s">
        <v>95</v>
      </c>
      <c r="C55" s="2" t="s">
        <v>7</v>
      </c>
      <c r="D55" s="56">
        <v>7</v>
      </c>
      <c r="H55" s="11">
        <f>D55*G55</f>
        <v>0</v>
      </c>
    </row>
    <row r="56" spans="2:8" ht="15">
      <c r="B56" s="9" t="s">
        <v>97</v>
      </c>
      <c r="C56" s="2" t="s">
        <v>7</v>
      </c>
      <c r="D56" s="56">
        <v>1.5</v>
      </c>
      <c r="H56" s="11">
        <f>D56*G56</f>
        <v>0</v>
      </c>
    </row>
    <row r="57" spans="2:8" ht="15">
      <c r="B57" s="9" t="s">
        <v>98</v>
      </c>
      <c r="C57" s="2" t="s">
        <v>7</v>
      </c>
      <c r="D57" s="56">
        <v>3</v>
      </c>
      <c r="H57" s="11">
        <f>D57*G57</f>
        <v>0</v>
      </c>
    </row>
    <row r="58" spans="2:8" ht="15">
      <c r="B58" s="9" t="s">
        <v>99</v>
      </c>
      <c r="C58" s="2" t="s">
        <v>7</v>
      </c>
      <c r="D58" s="56">
        <v>3</v>
      </c>
      <c r="H58" s="11">
        <f>D58*G58</f>
        <v>0</v>
      </c>
    </row>
    <row r="60" spans="1:2" ht="108" customHeight="1">
      <c r="A60" s="38" t="s">
        <v>55</v>
      </c>
      <c r="B60" s="9" t="s">
        <v>100</v>
      </c>
    </row>
    <row r="61" spans="3:8" ht="15">
      <c r="C61" s="2" t="s">
        <v>7</v>
      </c>
      <c r="D61" s="56">
        <v>50</v>
      </c>
      <c r="E61" s="3">
        <v>70</v>
      </c>
      <c r="F61" s="3">
        <f>SUM(E61*D61)</f>
        <v>3500</v>
      </c>
      <c r="H61" s="11">
        <f>D61*G61</f>
        <v>0</v>
      </c>
    </row>
    <row r="63" spans="1:2" ht="93.75" customHeight="1">
      <c r="A63" s="38" t="s">
        <v>31</v>
      </c>
      <c r="B63" s="9" t="s">
        <v>101</v>
      </c>
    </row>
    <row r="64" spans="2:8" ht="15">
      <c r="B64" s="9" t="s">
        <v>102</v>
      </c>
      <c r="C64" s="2" t="s">
        <v>8</v>
      </c>
      <c r="D64" s="56">
        <v>0.3</v>
      </c>
      <c r="E64" s="3">
        <v>50</v>
      </c>
      <c r="F64" s="3">
        <f>SUM(E64*D64)</f>
        <v>15</v>
      </c>
      <c r="H64" s="11">
        <f>D64*G64</f>
        <v>0</v>
      </c>
    </row>
    <row r="65" spans="2:8" ht="15">
      <c r="B65" s="9" t="s">
        <v>103</v>
      </c>
      <c r="C65" s="2" t="s">
        <v>104</v>
      </c>
      <c r="D65" s="56">
        <v>50</v>
      </c>
      <c r="H65" s="11">
        <f>D65*G65</f>
        <v>0</v>
      </c>
    </row>
    <row r="66" spans="2:8" ht="15">
      <c r="B66" s="9" t="s">
        <v>105</v>
      </c>
      <c r="C66" s="2" t="s">
        <v>7</v>
      </c>
      <c r="D66" s="56">
        <v>5</v>
      </c>
      <c r="H66" s="11">
        <f>D66*G66</f>
        <v>0</v>
      </c>
    </row>
    <row r="68" spans="1:2" ht="60.75" customHeight="1">
      <c r="A68" s="38" t="s">
        <v>33</v>
      </c>
      <c r="B68" s="9" t="s">
        <v>34</v>
      </c>
    </row>
    <row r="69" spans="3:8" ht="15">
      <c r="C69" s="2" t="s">
        <v>11</v>
      </c>
      <c r="D69" s="56">
        <v>16</v>
      </c>
      <c r="E69" s="3">
        <v>50</v>
      </c>
      <c r="F69" s="3">
        <f>SUM(E69*D69)</f>
        <v>800</v>
      </c>
      <c r="H69" s="11">
        <f>D69*G69</f>
        <v>0</v>
      </c>
    </row>
    <row r="71" spans="1:2" ht="113.25" customHeight="1">
      <c r="A71" s="38" t="s">
        <v>46</v>
      </c>
      <c r="B71" s="9" t="s">
        <v>61</v>
      </c>
    </row>
    <row r="72" spans="2:8" ht="15">
      <c r="B72" s="9" t="s">
        <v>83</v>
      </c>
      <c r="C72" s="2" t="s">
        <v>7</v>
      </c>
      <c r="D72" s="56">
        <v>7</v>
      </c>
      <c r="E72" s="3">
        <v>50</v>
      </c>
      <c r="F72" s="3">
        <f>SUM(E72*D72)</f>
        <v>350</v>
      </c>
      <c r="H72" s="11">
        <f>D72*G72</f>
        <v>0</v>
      </c>
    </row>
    <row r="73" spans="2:8" ht="15">
      <c r="B73" s="9" t="s">
        <v>86</v>
      </c>
      <c r="C73" s="2" t="s">
        <v>7</v>
      </c>
      <c r="D73" s="56">
        <v>5</v>
      </c>
      <c r="H73" s="11">
        <f>D73*G73</f>
        <v>0</v>
      </c>
    </row>
    <row r="75" spans="1:2" ht="153" customHeight="1">
      <c r="A75" s="38" t="s">
        <v>46</v>
      </c>
      <c r="B75" s="18" t="s">
        <v>60</v>
      </c>
    </row>
    <row r="76" spans="2:8" ht="15">
      <c r="B76" s="9" t="s">
        <v>83</v>
      </c>
      <c r="C76" s="2" t="s">
        <v>7</v>
      </c>
      <c r="D76" s="56">
        <v>7</v>
      </c>
      <c r="E76" s="3">
        <v>75</v>
      </c>
      <c r="F76" s="3">
        <f>SUM(E76*D76)</f>
        <v>525</v>
      </c>
      <c r="H76" s="11">
        <f>D76*G76</f>
        <v>0</v>
      </c>
    </row>
    <row r="77" spans="2:8" ht="15">
      <c r="B77" s="9" t="s">
        <v>86</v>
      </c>
      <c r="C77" s="2" t="s">
        <v>7</v>
      </c>
      <c r="D77" s="56">
        <v>5</v>
      </c>
      <c r="E77" s="3">
        <v>75</v>
      </c>
      <c r="F77" s="3">
        <f>SUM(E77*D77)</f>
        <v>375</v>
      </c>
      <c r="H77" s="11">
        <f>D77*G77</f>
        <v>0</v>
      </c>
    </row>
    <row r="79" spans="1:2" ht="83.25" customHeight="1">
      <c r="A79" s="38" t="s">
        <v>47</v>
      </c>
      <c r="B79" s="9" t="s">
        <v>106</v>
      </c>
    </row>
    <row r="80" spans="2:8" ht="15">
      <c r="B80" s="9" t="s">
        <v>107</v>
      </c>
      <c r="C80" s="2" t="s">
        <v>7</v>
      </c>
      <c r="D80" s="56">
        <v>40</v>
      </c>
      <c r="E80" s="3">
        <v>15</v>
      </c>
      <c r="F80" s="3">
        <f>SUM(E80*D80)</f>
        <v>600</v>
      </c>
      <c r="H80" s="11">
        <f>D80*G80</f>
        <v>0</v>
      </c>
    </row>
    <row r="81" spans="2:8" ht="15.75" customHeight="1">
      <c r="B81" s="9" t="s">
        <v>86</v>
      </c>
      <c r="C81" s="2" t="s">
        <v>7</v>
      </c>
      <c r="D81" s="56">
        <v>16</v>
      </c>
      <c r="E81" s="3">
        <v>16</v>
      </c>
      <c r="F81" s="3">
        <f>SUM(E81*D81)</f>
        <v>256</v>
      </c>
      <c r="H81" s="11">
        <f>D81*G81</f>
        <v>0</v>
      </c>
    </row>
    <row r="83" spans="1:2" ht="78.75" customHeight="1">
      <c r="A83" s="38" t="s">
        <v>49</v>
      </c>
      <c r="B83" s="9" t="s">
        <v>108</v>
      </c>
    </row>
    <row r="84" spans="2:8" ht="15">
      <c r="B84" s="9" t="s">
        <v>107</v>
      </c>
      <c r="C84" s="2" t="s">
        <v>7</v>
      </c>
      <c r="D84" s="56">
        <v>85</v>
      </c>
      <c r="E84" s="3">
        <v>20</v>
      </c>
      <c r="F84" s="3">
        <f>SUM(E84*D84)</f>
        <v>1700</v>
      </c>
      <c r="H84" s="11">
        <f>D84*G84</f>
        <v>0</v>
      </c>
    </row>
    <row r="85" spans="2:8" ht="15">
      <c r="B85" s="9" t="s">
        <v>86</v>
      </c>
      <c r="C85" s="2" t="s">
        <v>7</v>
      </c>
      <c r="D85" s="56">
        <v>40</v>
      </c>
      <c r="H85" s="11">
        <f>D85*G85</f>
        <v>0</v>
      </c>
    </row>
    <row r="87" spans="1:2" ht="111.75" customHeight="1">
      <c r="A87" s="38" t="s">
        <v>123</v>
      </c>
      <c r="B87" s="9" t="s">
        <v>124</v>
      </c>
    </row>
    <row r="88" spans="2:8" ht="15">
      <c r="B88" s="9" t="s">
        <v>83</v>
      </c>
      <c r="C88" s="2" t="s">
        <v>7</v>
      </c>
      <c r="D88" s="56">
        <v>3</v>
      </c>
      <c r="E88" s="3">
        <v>20</v>
      </c>
      <c r="F88" s="3">
        <f>SUM(E88*D88)</f>
        <v>60</v>
      </c>
      <c r="H88" s="11">
        <f>D88*G88</f>
        <v>0</v>
      </c>
    </row>
    <row r="89" spans="2:8" ht="15">
      <c r="B89" s="9" t="s">
        <v>125</v>
      </c>
      <c r="C89" s="2" t="s">
        <v>7</v>
      </c>
      <c r="D89" s="56">
        <v>3</v>
      </c>
      <c r="H89" s="11">
        <f>D89*G89</f>
        <v>0</v>
      </c>
    </row>
    <row r="91" spans="1:2" ht="260.25" customHeight="1">
      <c r="A91" s="38" t="s">
        <v>130</v>
      </c>
      <c r="B91" s="45" t="s">
        <v>144</v>
      </c>
    </row>
    <row r="92" spans="2:8" ht="30">
      <c r="B92" s="9" t="s">
        <v>132</v>
      </c>
      <c r="C92" s="2" t="s">
        <v>50</v>
      </c>
      <c r="D92" s="56">
        <v>23</v>
      </c>
      <c r="E92" s="3">
        <v>20</v>
      </c>
      <c r="F92" s="3">
        <f>SUM(E92*D92)</f>
        <v>460</v>
      </c>
      <c r="G92" s="66"/>
      <c r="H92" s="71">
        <f aca="true" t="shared" si="0" ref="H92:H98">D92*G92</f>
        <v>0</v>
      </c>
    </row>
    <row r="93" spans="2:8" ht="15">
      <c r="B93" s="9" t="s">
        <v>131</v>
      </c>
      <c r="C93" s="2" t="s">
        <v>50</v>
      </c>
      <c r="D93" s="56">
        <v>23</v>
      </c>
      <c r="H93" s="11">
        <f t="shared" si="0"/>
        <v>0</v>
      </c>
    </row>
    <row r="94" spans="2:8" ht="30">
      <c r="B94" s="9" t="s">
        <v>133</v>
      </c>
      <c r="C94" s="2" t="s">
        <v>50</v>
      </c>
      <c r="D94" s="56">
        <v>23</v>
      </c>
      <c r="G94" s="66"/>
      <c r="H94" s="71">
        <f t="shared" si="0"/>
        <v>0</v>
      </c>
    </row>
    <row r="95" spans="2:8" ht="30">
      <c r="B95" s="9" t="s">
        <v>134</v>
      </c>
      <c r="C95" s="2" t="s">
        <v>50</v>
      </c>
      <c r="D95" s="56">
        <v>23</v>
      </c>
      <c r="G95" s="66"/>
      <c r="H95" s="71">
        <f t="shared" si="0"/>
        <v>0</v>
      </c>
    </row>
    <row r="96" spans="2:8" ht="30">
      <c r="B96" s="9" t="s">
        <v>141</v>
      </c>
      <c r="C96" s="2" t="s">
        <v>50</v>
      </c>
      <c r="D96" s="56">
        <v>23</v>
      </c>
      <c r="G96" s="66"/>
      <c r="H96" s="71">
        <f t="shared" si="0"/>
        <v>0</v>
      </c>
    </row>
    <row r="97" spans="2:8" ht="30">
      <c r="B97" s="9" t="s">
        <v>142</v>
      </c>
      <c r="C97" s="2" t="s">
        <v>50</v>
      </c>
      <c r="D97" s="56">
        <v>23</v>
      </c>
      <c r="H97" s="11">
        <f t="shared" si="0"/>
        <v>0</v>
      </c>
    </row>
    <row r="98" spans="2:8" ht="30">
      <c r="B98" s="9" t="s">
        <v>143</v>
      </c>
      <c r="C98" s="2" t="s">
        <v>50</v>
      </c>
      <c r="D98" s="56">
        <v>23</v>
      </c>
      <c r="H98" s="11">
        <f t="shared" si="0"/>
        <v>0</v>
      </c>
    </row>
    <row r="99" spans="2:7" ht="30">
      <c r="B99" s="9" t="s">
        <v>135</v>
      </c>
      <c r="G99" s="66"/>
    </row>
    <row r="100" spans="2:8" ht="15">
      <c r="B100" s="9" t="s">
        <v>136</v>
      </c>
      <c r="C100" s="2" t="s">
        <v>11</v>
      </c>
      <c r="D100" s="56">
        <v>50</v>
      </c>
      <c r="H100" s="11">
        <f>D100*G100</f>
        <v>0</v>
      </c>
    </row>
    <row r="101" spans="2:8" ht="15">
      <c r="B101" s="9" t="s">
        <v>137</v>
      </c>
      <c r="C101" s="2" t="s">
        <v>11</v>
      </c>
      <c r="D101" s="56">
        <v>60</v>
      </c>
      <c r="H101" s="11">
        <f>D101*G101</f>
        <v>0</v>
      </c>
    </row>
    <row r="102" spans="2:7" ht="30">
      <c r="B102" s="9" t="s">
        <v>138</v>
      </c>
      <c r="G102" s="66"/>
    </row>
    <row r="103" spans="2:8" ht="15">
      <c r="B103" s="9" t="s">
        <v>136</v>
      </c>
      <c r="C103" s="2" t="s">
        <v>11</v>
      </c>
      <c r="D103" s="56">
        <v>50</v>
      </c>
      <c r="H103" s="11">
        <f>D103*G103</f>
        <v>0</v>
      </c>
    </row>
    <row r="104" spans="2:8" ht="15">
      <c r="B104" s="9" t="s">
        <v>137</v>
      </c>
      <c r="C104" s="2" t="s">
        <v>11</v>
      </c>
      <c r="D104" s="56">
        <v>60</v>
      </c>
      <c r="H104" s="11">
        <f>D104*G104</f>
        <v>0</v>
      </c>
    </row>
    <row r="106" spans="1:8" s="16" customFormat="1" ht="15">
      <c r="A106" s="40" t="s">
        <v>32</v>
      </c>
      <c r="B106" s="12" t="s">
        <v>10</v>
      </c>
      <c r="C106" s="13"/>
      <c r="D106" s="60"/>
      <c r="E106" s="14"/>
      <c r="F106" s="14">
        <f>SUM(F48:F85)</f>
        <v>20021</v>
      </c>
      <c r="G106" s="50"/>
      <c r="H106" s="72">
        <f>SUM(H46:H105)</f>
        <v>0</v>
      </c>
    </row>
    <row r="107" spans="1:8" s="16" customFormat="1" ht="15">
      <c r="A107" s="40"/>
      <c r="B107" s="6"/>
      <c r="C107" s="19"/>
      <c r="D107" s="61"/>
      <c r="E107" s="20"/>
      <c r="F107" s="20"/>
      <c r="G107" s="51"/>
      <c r="H107" s="73"/>
    </row>
    <row r="108" spans="1:8" s="16" customFormat="1" ht="15">
      <c r="A108" s="40"/>
      <c r="B108" s="6"/>
      <c r="C108" s="19"/>
      <c r="D108" s="61"/>
      <c r="E108" s="20"/>
      <c r="F108" s="20"/>
      <c r="G108" s="51"/>
      <c r="H108" s="73"/>
    </row>
    <row r="109" spans="1:8" s="16" customFormat="1" ht="15">
      <c r="A109" s="40" t="s">
        <v>17</v>
      </c>
      <c r="B109" s="6" t="s">
        <v>63</v>
      </c>
      <c r="C109" s="19"/>
      <c r="D109" s="61"/>
      <c r="E109" s="20"/>
      <c r="F109" s="20"/>
      <c r="G109" s="51"/>
      <c r="H109" s="73"/>
    </row>
    <row r="110" spans="1:8" s="16" customFormat="1" ht="15">
      <c r="A110" s="40"/>
      <c r="B110" s="6"/>
      <c r="C110" s="19"/>
      <c r="D110" s="61"/>
      <c r="E110" s="20"/>
      <c r="F110" s="20"/>
      <c r="G110" s="51"/>
      <c r="H110" s="73"/>
    </row>
    <row r="111" spans="1:8" s="23" customFormat="1" ht="108" customHeight="1">
      <c r="A111" s="43" t="s">
        <v>56</v>
      </c>
      <c r="B111" s="22" t="s">
        <v>62</v>
      </c>
      <c r="C111" s="7"/>
      <c r="D111" s="58"/>
      <c r="E111" s="8"/>
      <c r="F111" s="8"/>
      <c r="G111" s="52"/>
      <c r="H111" s="74"/>
    </row>
    <row r="112" spans="2:8" ht="15" customHeight="1">
      <c r="B112" s="9" t="s">
        <v>83</v>
      </c>
      <c r="C112" s="2" t="s">
        <v>7</v>
      </c>
      <c r="D112" s="56">
        <v>14</v>
      </c>
      <c r="E112" s="3">
        <v>300</v>
      </c>
      <c r="F112" s="3">
        <f>SUM(E112*D112)</f>
        <v>4200</v>
      </c>
      <c r="H112" s="11">
        <f>D112*G112</f>
        <v>0</v>
      </c>
    </row>
    <row r="113" spans="2:8" ht="15" customHeight="1">
      <c r="B113" s="9" t="s">
        <v>84</v>
      </c>
      <c r="C113" s="2" t="s">
        <v>7</v>
      </c>
      <c r="D113" s="56">
        <v>4</v>
      </c>
      <c r="E113" s="3">
        <v>300</v>
      </c>
      <c r="F113" s="3">
        <f>SUM(E113*D113)</f>
        <v>1200</v>
      </c>
      <c r="H113" s="11">
        <f>D113*G113</f>
        <v>0</v>
      </c>
    </row>
    <row r="114" spans="2:8" ht="15" customHeight="1">
      <c r="B114" s="9" t="s">
        <v>91</v>
      </c>
      <c r="C114" s="2" t="s">
        <v>7</v>
      </c>
      <c r="D114" s="56">
        <v>4</v>
      </c>
      <c r="H114" s="11">
        <f>D114*G114</f>
        <v>0</v>
      </c>
    </row>
    <row r="115" spans="1:8" s="23" customFormat="1" ht="15">
      <c r="A115" s="43"/>
      <c r="B115" s="24"/>
      <c r="C115" s="7"/>
      <c r="D115" s="58"/>
      <c r="E115" s="8"/>
      <c r="F115" s="8"/>
      <c r="G115" s="52"/>
      <c r="H115" s="74"/>
    </row>
    <row r="116" spans="1:2" ht="122.25" customHeight="1">
      <c r="A116" s="38" t="s">
        <v>114</v>
      </c>
      <c r="B116" s="25" t="s">
        <v>35</v>
      </c>
    </row>
    <row r="117" spans="2:8" ht="15" customHeight="1">
      <c r="B117" s="9" t="s">
        <v>83</v>
      </c>
      <c r="C117" s="2" t="s">
        <v>7</v>
      </c>
      <c r="D117" s="56">
        <v>50</v>
      </c>
      <c r="E117" s="3">
        <v>300</v>
      </c>
      <c r="F117" s="3">
        <f>SUM(E117*D117)</f>
        <v>15000</v>
      </c>
      <c r="H117" s="11">
        <f>D117*G117</f>
        <v>0</v>
      </c>
    </row>
    <row r="118" spans="2:8" ht="15" customHeight="1">
      <c r="B118" s="9" t="s">
        <v>84</v>
      </c>
      <c r="C118" s="2" t="s">
        <v>7</v>
      </c>
      <c r="D118" s="56">
        <v>10</v>
      </c>
      <c r="E118" s="3">
        <v>300</v>
      </c>
      <c r="F118" s="3">
        <f>SUM(E118*D118)</f>
        <v>3000</v>
      </c>
      <c r="H118" s="11">
        <f>D118*G118</f>
        <v>0</v>
      </c>
    </row>
    <row r="119" spans="2:8" ht="15" customHeight="1">
      <c r="B119" s="9" t="s">
        <v>91</v>
      </c>
      <c r="C119" s="2" t="s">
        <v>7</v>
      </c>
      <c r="D119" s="56">
        <v>22</v>
      </c>
      <c r="H119" s="11">
        <f>D119*G119</f>
        <v>0</v>
      </c>
    </row>
    <row r="120" ht="15" customHeight="1"/>
    <row r="121" spans="1:2" ht="141.75" customHeight="1">
      <c r="A121" s="38" t="s">
        <v>128</v>
      </c>
      <c r="B121" s="25" t="s">
        <v>129</v>
      </c>
    </row>
    <row r="122" spans="2:8" ht="15" customHeight="1">
      <c r="B122" s="9" t="s">
        <v>83</v>
      </c>
      <c r="C122" s="2" t="s">
        <v>11</v>
      </c>
      <c r="D122" s="56">
        <v>25</v>
      </c>
      <c r="E122" s="3">
        <v>300</v>
      </c>
      <c r="F122" s="3">
        <f>SUM(E122*D122)</f>
        <v>7500</v>
      </c>
      <c r="H122" s="11">
        <f>D122*G122</f>
        <v>0</v>
      </c>
    </row>
    <row r="123" spans="2:8" ht="15" customHeight="1">
      <c r="B123" s="9" t="s">
        <v>84</v>
      </c>
      <c r="C123" s="2" t="s">
        <v>11</v>
      </c>
      <c r="D123" s="56">
        <v>30</v>
      </c>
      <c r="H123" s="11">
        <f>D123*G123</f>
        <v>0</v>
      </c>
    </row>
    <row r="124" spans="2:8" ht="15" customHeight="1">
      <c r="B124" s="9" t="s">
        <v>91</v>
      </c>
      <c r="C124" s="2" t="s">
        <v>11</v>
      </c>
      <c r="D124" s="56">
        <v>28</v>
      </c>
      <c r="H124" s="11">
        <f>D124*G124</f>
        <v>0</v>
      </c>
    </row>
    <row r="125" ht="15" customHeight="1"/>
    <row r="126" spans="1:8" ht="15">
      <c r="A126" s="44" t="s">
        <v>17</v>
      </c>
      <c r="B126" s="26" t="s">
        <v>64</v>
      </c>
      <c r="C126" s="27"/>
      <c r="D126" s="62"/>
      <c r="E126" s="28"/>
      <c r="F126" s="14">
        <f>SUM(F109:F119)</f>
        <v>23400</v>
      </c>
      <c r="G126" s="53"/>
      <c r="H126" s="72">
        <f>SUM(H109:H125)</f>
        <v>0</v>
      </c>
    </row>
    <row r="127" spans="1:7" ht="15">
      <c r="A127" s="40"/>
      <c r="B127" s="6"/>
      <c r="C127" s="7"/>
      <c r="D127" s="58"/>
      <c r="E127" s="8"/>
      <c r="F127" s="20"/>
      <c r="G127" s="52"/>
    </row>
    <row r="128" spans="1:7" ht="15">
      <c r="A128" s="40"/>
      <c r="B128" s="6"/>
      <c r="C128" s="7"/>
      <c r="D128" s="58"/>
      <c r="E128" s="8"/>
      <c r="F128" s="20"/>
      <c r="G128" s="52"/>
    </row>
    <row r="129" spans="1:8" s="16" customFormat="1" ht="15">
      <c r="A129" s="40" t="s">
        <v>18</v>
      </c>
      <c r="B129" s="6" t="s">
        <v>38</v>
      </c>
      <c r="C129" s="19"/>
      <c r="D129" s="61"/>
      <c r="E129" s="20"/>
      <c r="F129" s="20"/>
      <c r="G129" s="51"/>
      <c r="H129" s="73"/>
    </row>
    <row r="130" spans="1:8" s="16" customFormat="1" ht="15">
      <c r="A130" s="40"/>
      <c r="B130" s="6"/>
      <c r="C130" s="19"/>
      <c r="D130" s="61"/>
      <c r="E130" s="20"/>
      <c r="F130" s="20"/>
      <c r="G130" s="51"/>
      <c r="H130" s="73"/>
    </row>
    <row r="131" spans="1:8" s="23" customFormat="1" ht="94.5" customHeight="1">
      <c r="A131" s="43" t="s">
        <v>36</v>
      </c>
      <c r="B131" s="22" t="s">
        <v>109</v>
      </c>
      <c r="C131" s="7"/>
      <c r="D131" s="58"/>
      <c r="E131" s="8"/>
      <c r="F131" s="8"/>
      <c r="G131" s="52"/>
      <c r="H131" s="74"/>
    </row>
    <row r="132" spans="1:8" s="23" customFormat="1" ht="30">
      <c r="A132" s="43"/>
      <c r="B132" s="24" t="s">
        <v>110</v>
      </c>
      <c r="C132" s="7" t="s">
        <v>22</v>
      </c>
      <c r="D132" s="58">
        <v>1</v>
      </c>
      <c r="E132" s="8">
        <v>3850</v>
      </c>
      <c r="F132" s="8">
        <f>SUM(E132*D132)</f>
        <v>3850</v>
      </c>
      <c r="G132" s="67"/>
      <c r="H132" s="71">
        <f>D132*G132</f>
        <v>0</v>
      </c>
    </row>
    <row r="133" spans="1:8" s="23" customFormat="1" ht="30">
      <c r="A133" s="43"/>
      <c r="B133" s="24" t="s">
        <v>111</v>
      </c>
      <c r="C133" s="7" t="s">
        <v>22</v>
      </c>
      <c r="D133" s="58">
        <v>2</v>
      </c>
      <c r="E133" s="8">
        <v>3200</v>
      </c>
      <c r="F133" s="8">
        <f>SUM(E133*D133)</f>
        <v>6400</v>
      </c>
      <c r="G133" s="67"/>
      <c r="H133" s="71">
        <f>D133*G133</f>
        <v>0</v>
      </c>
    </row>
    <row r="134" spans="1:8" s="23" customFormat="1" ht="30">
      <c r="A134" s="43"/>
      <c r="B134" s="24" t="s">
        <v>112</v>
      </c>
      <c r="C134" s="7" t="s">
        <v>22</v>
      </c>
      <c r="D134" s="58">
        <v>1</v>
      </c>
      <c r="E134" s="8">
        <v>2600</v>
      </c>
      <c r="F134" s="8">
        <f>SUM(E134*D134)</f>
        <v>2600</v>
      </c>
      <c r="G134" s="67"/>
      <c r="H134" s="71">
        <f>D134*G134</f>
        <v>0</v>
      </c>
    </row>
    <row r="135" spans="1:8" s="23" customFormat="1" ht="30">
      <c r="A135" s="43"/>
      <c r="B135" s="24" t="s">
        <v>113</v>
      </c>
      <c r="C135" s="7" t="s">
        <v>22</v>
      </c>
      <c r="D135" s="58">
        <v>1</v>
      </c>
      <c r="E135" s="8"/>
      <c r="F135" s="8"/>
      <c r="G135" s="67"/>
      <c r="H135" s="71">
        <f>D135*G135</f>
        <v>0</v>
      </c>
    </row>
    <row r="136" spans="1:8" s="23" customFormat="1" ht="15">
      <c r="A136" s="43"/>
      <c r="B136" s="24"/>
      <c r="C136" s="7"/>
      <c r="D136" s="63"/>
      <c r="E136" s="8"/>
      <c r="F136" s="8"/>
      <c r="G136" s="48"/>
      <c r="H136" s="69"/>
    </row>
    <row r="137" spans="1:8" s="23" customFormat="1" ht="15">
      <c r="A137" s="40" t="s">
        <v>18</v>
      </c>
      <c r="B137" s="12" t="s">
        <v>43</v>
      </c>
      <c r="C137" s="27"/>
      <c r="D137" s="62"/>
      <c r="E137" s="28"/>
      <c r="F137" s="14">
        <f>SUM(F130:F136)</f>
        <v>12850</v>
      </c>
      <c r="G137" s="53"/>
      <c r="H137" s="72">
        <f>SUM(H129:H136)</f>
        <v>0</v>
      </c>
    </row>
    <row r="138" spans="1:7" ht="15">
      <c r="A138" s="40"/>
      <c r="B138" s="6"/>
      <c r="C138" s="7"/>
      <c r="D138" s="58"/>
      <c r="E138" s="8"/>
      <c r="F138" s="20"/>
      <c r="G138" s="52"/>
    </row>
    <row r="139" spans="1:8" s="16" customFormat="1" ht="15">
      <c r="A139" s="40" t="s">
        <v>37</v>
      </c>
      <c r="B139" s="6" t="s">
        <v>24</v>
      </c>
      <c r="C139" s="19"/>
      <c r="D139" s="61"/>
      <c r="E139" s="20"/>
      <c r="F139" s="20"/>
      <c r="G139" s="51"/>
      <c r="H139" s="73"/>
    </row>
    <row r="140" spans="1:8" s="16" customFormat="1" ht="15">
      <c r="A140" s="40"/>
      <c r="B140" s="6"/>
      <c r="C140" s="19"/>
      <c r="D140" s="61"/>
      <c r="E140" s="20"/>
      <c r="F140" s="20"/>
      <c r="G140" s="51"/>
      <c r="H140" s="73"/>
    </row>
    <row r="141" spans="1:8" s="23" customFormat="1" ht="138" customHeight="1">
      <c r="A141" s="43" t="s">
        <v>39</v>
      </c>
      <c r="B141" s="22" t="s">
        <v>65</v>
      </c>
      <c r="C141" s="7"/>
      <c r="D141" s="58"/>
      <c r="E141" s="8"/>
      <c r="F141" s="8"/>
      <c r="G141" s="52"/>
      <c r="H141" s="74"/>
    </row>
    <row r="142" spans="2:8" ht="15" customHeight="1">
      <c r="B142" s="9" t="s">
        <v>66</v>
      </c>
      <c r="C142" s="2" t="s">
        <v>11</v>
      </c>
      <c r="D142" s="56">
        <v>6</v>
      </c>
      <c r="E142" s="3">
        <v>300</v>
      </c>
      <c r="F142" s="3">
        <f>SUM(E142*D142)</f>
        <v>1800</v>
      </c>
      <c r="H142" s="71">
        <f>D142*G142</f>
        <v>0</v>
      </c>
    </row>
    <row r="143" spans="2:8" ht="15" customHeight="1">
      <c r="B143" s="9" t="s">
        <v>67</v>
      </c>
      <c r="C143" s="2" t="s">
        <v>11</v>
      </c>
      <c r="D143" s="56">
        <v>6</v>
      </c>
      <c r="E143" s="3">
        <v>300</v>
      </c>
      <c r="F143" s="3">
        <f>SUM(E143*D143)</f>
        <v>1800</v>
      </c>
      <c r="H143" s="71">
        <f>D143*G143</f>
        <v>0</v>
      </c>
    </row>
    <row r="144" spans="2:8" ht="15" customHeight="1">
      <c r="B144" s="9" t="s">
        <v>68</v>
      </c>
      <c r="C144" s="2" t="s">
        <v>11</v>
      </c>
      <c r="D144" s="56">
        <v>6</v>
      </c>
      <c r="E144" s="3">
        <v>300</v>
      </c>
      <c r="F144" s="3">
        <f>SUM(E144*D144)</f>
        <v>1800</v>
      </c>
      <c r="H144" s="71">
        <f>D144*G144</f>
        <v>0</v>
      </c>
    </row>
    <row r="145" ht="15" customHeight="1"/>
    <row r="146" spans="1:2" ht="124.5" customHeight="1">
      <c r="A146" s="38" t="s">
        <v>40</v>
      </c>
      <c r="B146" s="37" t="s">
        <v>115</v>
      </c>
    </row>
    <row r="147" spans="2:8" ht="15" customHeight="1">
      <c r="B147" s="9" t="s">
        <v>51</v>
      </c>
      <c r="C147" s="2" t="s">
        <v>11</v>
      </c>
      <c r="D147" s="56">
        <v>6</v>
      </c>
      <c r="E147" s="3">
        <v>300</v>
      </c>
      <c r="F147" s="3">
        <f>SUM(E147*D147)</f>
        <v>1800</v>
      </c>
      <c r="H147" s="71">
        <f>D147*G147</f>
        <v>0</v>
      </c>
    </row>
    <row r="148" spans="2:8" ht="15" customHeight="1">
      <c r="B148" s="9" t="s">
        <v>116</v>
      </c>
      <c r="C148" s="2" t="s">
        <v>50</v>
      </c>
      <c r="D148" s="56">
        <v>1</v>
      </c>
      <c r="E148" s="3">
        <v>300</v>
      </c>
      <c r="F148" s="3">
        <f>SUM(E148*D148)</f>
        <v>300</v>
      </c>
      <c r="H148" s="71">
        <f>D148*G148</f>
        <v>0</v>
      </c>
    </row>
    <row r="149" spans="1:8" s="23" customFormat="1" ht="15">
      <c r="A149" s="43"/>
      <c r="B149" s="24"/>
      <c r="C149" s="7"/>
      <c r="D149" s="58"/>
      <c r="E149" s="8"/>
      <c r="F149" s="8"/>
      <c r="G149" s="52"/>
      <c r="H149" s="74"/>
    </row>
    <row r="150" spans="1:8" s="23" customFormat="1" ht="78" customHeight="1">
      <c r="A150" s="43" t="s">
        <v>118</v>
      </c>
      <c r="B150" s="22" t="s">
        <v>119</v>
      </c>
      <c r="C150" s="7"/>
      <c r="D150" s="58"/>
      <c r="E150" s="8"/>
      <c r="F150" s="8"/>
      <c r="G150" s="52"/>
      <c r="H150" s="74"/>
    </row>
    <row r="151" spans="1:8" s="23" customFormat="1" ht="15">
      <c r="A151" s="43"/>
      <c r="B151" s="24"/>
      <c r="C151" s="7" t="s">
        <v>50</v>
      </c>
      <c r="D151" s="58">
        <v>1</v>
      </c>
      <c r="E151" s="8">
        <v>10000</v>
      </c>
      <c r="F151" s="8">
        <f>SUM(E151*D151)</f>
        <v>10000</v>
      </c>
      <c r="G151" s="52"/>
      <c r="H151" s="71">
        <f>D151*G151</f>
        <v>0</v>
      </c>
    </row>
    <row r="152" spans="1:8" s="23" customFormat="1" ht="15">
      <c r="A152" s="43"/>
      <c r="B152" s="24"/>
      <c r="C152" s="7"/>
      <c r="D152" s="58"/>
      <c r="E152" s="8"/>
      <c r="F152" s="8"/>
      <c r="G152" s="52"/>
      <c r="H152" s="74"/>
    </row>
    <row r="153" spans="1:8" s="23" customFormat="1" ht="64.5" customHeight="1">
      <c r="A153" s="43" t="s">
        <v>117</v>
      </c>
      <c r="B153" s="22" t="s">
        <v>120</v>
      </c>
      <c r="C153" s="7"/>
      <c r="D153" s="58"/>
      <c r="E153" s="8"/>
      <c r="F153" s="8"/>
      <c r="G153" s="52"/>
      <c r="H153" s="74"/>
    </row>
    <row r="154" spans="1:8" s="23" customFormat="1" ht="15">
      <c r="A154" s="43"/>
      <c r="B154" s="24" t="s">
        <v>121</v>
      </c>
      <c r="C154" s="7" t="s">
        <v>50</v>
      </c>
      <c r="D154" s="58">
        <v>1</v>
      </c>
      <c r="E154" s="8">
        <v>10000</v>
      </c>
      <c r="F154" s="8">
        <f>SUM(E154*D154)</f>
        <v>10000</v>
      </c>
      <c r="G154" s="52"/>
      <c r="H154" s="71">
        <f>D154*G154</f>
        <v>0</v>
      </c>
    </row>
    <row r="155" spans="1:8" s="23" customFormat="1" ht="15">
      <c r="A155" s="43"/>
      <c r="B155" s="24" t="s">
        <v>122</v>
      </c>
      <c r="C155" s="7" t="s">
        <v>21</v>
      </c>
      <c r="D155" s="58">
        <v>1</v>
      </c>
      <c r="E155" s="8"/>
      <c r="F155" s="8"/>
      <c r="G155" s="52"/>
      <c r="H155" s="71">
        <f>D155*G155</f>
        <v>0</v>
      </c>
    </row>
    <row r="156" spans="1:8" s="23" customFormat="1" ht="15">
      <c r="A156" s="43"/>
      <c r="B156" s="24"/>
      <c r="C156" s="7"/>
      <c r="D156" s="58"/>
      <c r="E156" s="8"/>
      <c r="F156" s="8"/>
      <c r="G156" s="48"/>
      <c r="H156" s="69"/>
    </row>
    <row r="157" spans="1:8" ht="15">
      <c r="A157" s="44" t="s">
        <v>37</v>
      </c>
      <c r="B157" s="26" t="s">
        <v>23</v>
      </c>
      <c r="C157" s="27"/>
      <c r="D157" s="62"/>
      <c r="E157" s="28"/>
      <c r="F157" s="14">
        <f>SUM(F141:F156)</f>
        <v>27500</v>
      </c>
      <c r="G157" s="53"/>
      <c r="H157" s="72">
        <f>SUM(H139:H156)</f>
        <v>0</v>
      </c>
    </row>
    <row r="158" spans="1:7" ht="15">
      <c r="A158" s="40"/>
      <c r="B158" s="6"/>
      <c r="C158" s="7"/>
      <c r="D158" s="58"/>
      <c r="E158" s="8"/>
      <c r="F158" s="20"/>
      <c r="G158" s="52"/>
    </row>
    <row r="159" spans="1:7" ht="15">
      <c r="A159" s="40"/>
      <c r="B159" s="6"/>
      <c r="C159" s="7"/>
      <c r="D159" s="58"/>
      <c r="E159" s="8"/>
      <c r="F159" s="20"/>
      <c r="G159" s="52"/>
    </row>
    <row r="160" spans="1:7" ht="15">
      <c r="A160" s="40"/>
      <c r="B160" s="6"/>
      <c r="C160" s="7"/>
      <c r="D160" s="58"/>
      <c r="E160" s="8"/>
      <c r="F160" s="20"/>
      <c r="G160" s="52"/>
    </row>
    <row r="161" spans="1:7" ht="15">
      <c r="A161" s="40"/>
      <c r="B161" s="6"/>
      <c r="C161" s="7"/>
      <c r="D161" s="58"/>
      <c r="E161" s="8"/>
      <c r="F161" s="20"/>
      <c r="G161" s="52"/>
    </row>
    <row r="162" spans="1:7" ht="15">
      <c r="A162" s="40"/>
      <c r="B162" s="6"/>
      <c r="C162" s="7"/>
      <c r="D162" s="58"/>
      <c r="E162" s="8"/>
      <c r="F162" s="20"/>
      <c r="G162" s="52"/>
    </row>
    <row r="163" spans="1:7" ht="15">
      <c r="A163" s="40"/>
      <c r="B163" s="6"/>
      <c r="C163" s="7"/>
      <c r="D163" s="58"/>
      <c r="E163" s="8"/>
      <c r="F163" s="20"/>
      <c r="G163" s="52"/>
    </row>
    <row r="164" spans="1:7" ht="15">
      <c r="A164" s="40"/>
      <c r="B164" s="6"/>
      <c r="C164" s="7"/>
      <c r="D164" s="58"/>
      <c r="E164" s="8"/>
      <c r="F164" s="20"/>
      <c r="G164" s="52"/>
    </row>
    <row r="165" spans="1:7" ht="15">
      <c r="A165" s="43"/>
      <c r="B165" s="24"/>
      <c r="C165" s="7"/>
      <c r="D165" s="58"/>
      <c r="E165" s="8"/>
      <c r="F165" s="8"/>
      <c r="G165" s="52"/>
    </row>
    <row r="166" spans="1:8" s="21" customFormat="1" ht="15">
      <c r="A166" s="42"/>
      <c r="B166" s="17"/>
      <c r="C166" s="29"/>
      <c r="D166" s="64"/>
      <c r="E166" s="30"/>
      <c r="F166" s="30"/>
      <c r="G166" s="54"/>
      <c r="H166" s="75"/>
    </row>
    <row r="168" spans="1:7" ht="14.25" customHeight="1">
      <c r="A168" s="77" t="s">
        <v>19</v>
      </c>
      <c r="B168" s="77"/>
      <c r="C168" s="77"/>
      <c r="D168" s="77"/>
      <c r="E168" s="77"/>
      <c r="F168" s="77"/>
      <c r="G168" s="77"/>
    </row>
    <row r="169" spans="1:7" ht="14.25" customHeight="1">
      <c r="A169" s="77"/>
      <c r="B169" s="77"/>
      <c r="C169" s="77"/>
      <c r="D169" s="77"/>
      <c r="E169" s="77"/>
      <c r="F169" s="77"/>
      <c r="G169" s="77"/>
    </row>
    <row r="171" spans="1:8" s="16" customFormat="1" ht="15" customHeight="1">
      <c r="A171" s="40" t="s">
        <v>13</v>
      </c>
      <c r="B171" s="6" t="s">
        <v>16</v>
      </c>
      <c r="C171" s="19"/>
      <c r="D171" s="61"/>
      <c r="E171" s="20"/>
      <c r="F171" s="20"/>
      <c r="G171" s="51"/>
      <c r="H171" s="73"/>
    </row>
    <row r="172" spans="1:8" s="16" customFormat="1" ht="15" customHeight="1">
      <c r="A172" s="40"/>
      <c r="B172" s="6"/>
      <c r="C172" s="19"/>
      <c r="D172" s="61"/>
      <c r="E172" s="20"/>
      <c r="F172" s="20"/>
      <c r="G172" s="51"/>
      <c r="H172" s="73"/>
    </row>
    <row r="173" spans="1:8" s="16" customFormat="1" ht="15" customHeight="1">
      <c r="A173" s="40"/>
      <c r="B173" s="6" t="s">
        <v>41</v>
      </c>
      <c r="C173" s="19"/>
      <c r="D173" s="61"/>
      <c r="E173" s="20"/>
      <c r="F173" s="20">
        <f>F44</f>
        <v>4487.5</v>
      </c>
      <c r="G173" s="51"/>
      <c r="H173" s="73">
        <f>H44</f>
        <v>0</v>
      </c>
    </row>
    <row r="174" spans="1:8" s="16" customFormat="1" ht="15">
      <c r="A174" s="40"/>
      <c r="B174" s="6" t="s">
        <v>42</v>
      </c>
      <c r="C174" s="19"/>
      <c r="D174" s="61"/>
      <c r="E174" s="20"/>
      <c r="F174" s="20">
        <f>F106</f>
        <v>20021</v>
      </c>
      <c r="G174" s="51"/>
      <c r="H174" s="73">
        <f>H106</f>
        <v>0</v>
      </c>
    </row>
    <row r="175" spans="1:8" s="16" customFormat="1" ht="15">
      <c r="A175" s="40"/>
      <c r="B175" s="6" t="s">
        <v>139</v>
      </c>
      <c r="C175" s="19"/>
      <c r="D175" s="61"/>
      <c r="E175" s="20"/>
      <c r="F175" s="20">
        <f>F126</f>
        <v>23400</v>
      </c>
      <c r="G175" s="51"/>
      <c r="H175" s="73">
        <f>H126</f>
        <v>0</v>
      </c>
    </row>
    <row r="176" spans="1:8" s="16" customFormat="1" ht="15">
      <c r="A176" s="40"/>
      <c r="B176" s="6" t="s">
        <v>126</v>
      </c>
      <c r="C176" s="19"/>
      <c r="D176" s="61"/>
      <c r="E176" s="20"/>
      <c r="F176" s="20">
        <f>F137</f>
        <v>12850</v>
      </c>
      <c r="G176" s="51"/>
      <c r="H176" s="73">
        <f>H137</f>
        <v>0</v>
      </c>
    </row>
    <row r="177" spans="1:8" s="16" customFormat="1" ht="15.75" thickBot="1">
      <c r="A177" s="40"/>
      <c r="B177" s="31" t="s">
        <v>127</v>
      </c>
      <c r="C177" s="32"/>
      <c r="D177" s="65"/>
      <c r="E177" s="33"/>
      <c r="F177" s="33">
        <f>F157</f>
        <v>27500</v>
      </c>
      <c r="G177" s="55"/>
      <c r="H177" s="76">
        <f>H157</f>
        <v>0</v>
      </c>
    </row>
    <row r="178" spans="1:8" s="21" customFormat="1" ht="15">
      <c r="A178" s="40"/>
      <c r="B178" s="78" t="s">
        <v>20</v>
      </c>
      <c r="C178" s="78"/>
      <c r="D178" s="64"/>
      <c r="E178" s="30"/>
      <c r="F178" s="30">
        <f>SUM(F173:F177)</f>
        <v>88258.5</v>
      </c>
      <c r="G178" s="54"/>
      <c r="H178" s="75">
        <f>SUM(H173:H177)</f>
        <v>0</v>
      </c>
    </row>
    <row r="179" spans="1:8" s="21" customFormat="1" ht="15">
      <c r="A179" s="42"/>
      <c r="B179" s="17" t="s">
        <v>69</v>
      </c>
      <c r="C179" s="29"/>
      <c r="D179" s="64"/>
      <c r="E179" s="30"/>
      <c r="F179" s="30">
        <f>F178*0.22</f>
        <v>19416.87</v>
      </c>
      <c r="G179" s="54"/>
      <c r="H179" s="75">
        <f>H178*0.25</f>
        <v>0</v>
      </c>
    </row>
    <row r="180" spans="1:8" s="21" customFormat="1" ht="15">
      <c r="A180" s="42"/>
      <c r="B180" s="17" t="s">
        <v>12</v>
      </c>
      <c r="C180" s="17"/>
      <c r="D180" s="17"/>
      <c r="E180" s="17"/>
      <c r="F180" s="17"/>
      <c r="G180" s="17"/>
      <c r="H180" s="75">
        <f>H173+H174</f>
        <v>0</v>
      </c>
    </row>
    <row r="181" spans="1:8" s="21" customFormat="1" ht="15">
      <c r="A181" s="42"/>
      <c r="B181" s="17"/>
      <c r="C181" s="29"/>
      <c r="D181" s="64"/>
      <c r="E181" s="30"/>
      <c r="F181" s="30"/>
      <c r="G181" s="54"/>
      <c r="H181" s="75"/>
    </row>
    <row r="182" spans="1:8" s="21" customFormat="1" ht="15">
      <c r="A182" s="42"/>
      <c r="B182" s="17"/>
      <c r="C182" s="29"/>
      <c r="D182" s="64"/>
      <c r="E182" s="30"/>
      <c r="F182" s="30"/>
      <c r="G182" s="54"/>
      <c r="H182" s="75"/>
    </row>
    <row r="183" spans="1:8" s="21" customFormat="1" ht="15">
      <c r="A183" s="42"/>
      <c r="B183" s="17"/>
      <c r="C183" s="29"/>
      <c r="D183" s="64"/>
      <c r="E183" s="30"/>
      <c r="F183" s="30"/>
      <c r="G183" s="54"/>
      <c r="H183" s="75"/>
    </row>
    <row r="184" spans="1:8" s="21" customFormat="1" ht="15">
      <c r="A184" s="42"/>
      <c r="B184" s="17"/>
      <c r="C184" s="29"/>
      <c r="D184" s="64"/>
      <c r="E184" s="30"/>
      <c r="F184" s="30"/>
      <c r="G184" s="54"/>
      <c r="H184" s="75"/>
    </row>
    <row r="185" spans="1:8" s="21" customFormat="1" ht="15">
      <c r="A185" s="42"/>
      <c r="B185" s="17"/>
      <c r="C185" s="79" t="s">
        <v>140</v>
      </c>
      <c r="D185" s="79"/>
      <c r="E185" s="79"/>
      <c r="F185" s="79"/>
      <c r="G185" s="79"/>
      <c r="H185" s="79"/>
    </row>
    <row r="186" spans="1:8" s="21" customFormat="1" ht="15">
      <c r="A186" s="42"/>
      <c r="B186" s="17"/>
      <c r="C186" s="29"/>
      <c r="D186" s="64"/>
      <c r="E186" s="30"/>
      <c r="F186" s="30"/>
      <c r="G186" s="54"/>
      <c r="H186" s="75"/>
    </row>
    <row r="187" spans="1:8" s="21" customFormat="1" ht="15">
      <c r="A187" s="42"/>
      <c r="B187" s="17"/>
      <c r="C187" s="29"/>
      <c r="D187" s="64"/>
      <c r="E187" s="30"/>
      <c r="F187" s="30"/>
      <c r="G187" s="54"/>
      <c r="H187" s="75"/>
    </row>
    <row r="188" spans="1:8" s="21" customFormat="1" ht="15">
      <c r="A188" s="42"/>
      <c r="B188" s="17"/>
      <c r="C188" s="29"/>
      <c r="D188" s="64"/>
      <c r="E188" s="30"/>
      <c r="F188" s="30"/>
      <c r="G188" s="54"/>
      <c r="H188" s="75"/>
    </row>
    <row r="189" spans="1:8" s="21" customFormat="1" ht="15">
      <c r="A189" s="42"/>
      <c r="B189" s="17"/>
      <c r="C189" s="29"/>
      <c r="D189" s="64"/>
      <c r="E189" s="30"/>
      <c r="F189" s="34">
        <f>F178+F179</f>
        <v>107675.37</v>
      </c>
      <c r="G189" s="54"/>
      <c r="H189" s="75"/>
    </row>
  </sheetData>
  <sheetProtection/>
  <mergeCells count="3">
    <mergeCell ref="A168:G169"/>
    <mergeCell ref="B178:C178"/>
    <mergeCell ref="C185:H185"/>
  </mergeCells>
  <printOptions/>
  <pageMargins left="0.75" right="0.27" top="1" bottom="1" header="0.5" footer="0.5"/>
  <pageSetup horizontalDpi="600" verticalDpi="600" orientation="portrait" paperSize="9" scale="98" r:id="rId1"/>
  <rowBreaks count="8" manualBreakCount="8">
    <brk id="25" max="255" man="1"/>
    <brk id="44" max="255" man="1"/>
    <brk id="66" max="255" man="1"/>
    <brk id="86" max="255" man="1"/>
    <brk id="106" max="255" man="1"/>
    <brk id="127" max="255" man="1"/>
    <brk id="137" max="255" man="1"/>
    <brk id="1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WinXPProSP2</dc:creator>
  <cp:keywords/>
  <dc:description/>
  <cp:lastModifiedBy>Dijana Dasovic</cp:lastModifiedBy>
  <cp:lastPrinted>2016-03-23T14:07:25Z</cp:lastPrinted>
  <dcterms:created xsi:type="dcterms:W3CDTF">2007-05-19T05:40:56Z</dcterms:created>
  <dcterms:modified xsi:type="dcterms:W3CDTF">2016-03-24T13:17:32Z</dcterms:modified>
  <cp:category/>
  <cp:version/>
  <cp:contentType/>
  <cp:contentStatus/>
</cp:coreProperties>
</file>